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24226"/>
  <mc:AlternateContent xmlns:mc="http://schemas.openxmlformats.org/markup-compatibility/2006">
    <mc:Choice Requires="x15">
      <x15ac:absPath xmlns:x15ac="http://schemas.microsoft.com/office/spreadsheetml/2010/11/ac" url="C:\Users\HelenaMcKenna\Downloads\"/>
    </mc:Choice>
  </mc:AlternateContent>
  <xr:revisionPtr revIDLastSave="0" documentId="8_{5B9F50C0-8E0D-48C8-B3BB-A5304FAD26BD}" xr6:coauthVersionLast="47" xr6:coauthVersionMax="47" xr10:uidLastSave="{00000000-0000-0000-0000-000000000000}"/>
  <bookViews>
    <workbookView xWindow="-98" yWindow="-98" windowWidth="20715" windowHeight="13276" tabRatio="864" activeTab="3" xr2:uid="{00000000-000D-0000-FFFF-FFFF00000000}"/>
  </bookViews>
  <sheets>
    <sheet name="Budget Template Steps" sheetId="7" r:id="rId1"/>
    <sheet name="1.Budget Preparation Info" sheetId="10" r:id="rId2"/>
    <sheet name="2.Budget Grant Calculation" sheetId="4" r:id="rId3"/>
    <sheet name="3. Income &amp; Expenditure Budget" sheetId="1" r:id="rId4"/>
    <sheet name="4. Opening Bank  Position" sheetId="2" r:id="rId5"/>
    <sheet name="5. Estimated  Bank Cashflow" sheetId="3" r:id="rId6"/>
    <sheet name="6. Capital Budget" sheetId="5" r:id="rId7"/>
    <sheet name="7. Monthly Cashflow " sheetId="6" r:id="rId8"/>
    <sheet name="8. Sage 50 Import "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36" i="4" l="1"/>
  <c r="D68" i="4"/>
  <c r="G68" i="4" s="1"/>
  <c r="F42" i="1" s="1"/>
  <c r="G53" i="4"/>
  <c r="G59" i="4"/>
  <c r="B68" i="4"/>
  <c r="D16" i="9"/>
  <c r="D18" i="9"/>
  <c r="D19" i="9"/>
  <c r="D25" i="9"/>
  <c r="D28" i="9"/>
  <c r="D29" i="9"/>
  <c r="D30" i="9"/>
  <c r="D31" i="9"/>
  <c r="D33" i="9"/>
  <c r="D34" i="9"/>
  <c r="D36" i="9"/>
  <c r="D37" i="9"/>
  <c r="D38" i="9"/>
  <c r="D41" i="9"/>
  <c r="D42" i="9"/>
  <c r="D43" i="9"/>
  <c r="D44" i="9"/>
  <c r="D45" i="9"/>
  <c r="D46" i="9"/>
  <c r="D47" i="9"/>
  <c r="D48" i="9"/>
  <c r="D49" i="9"/>
  <c r="D50" i="9"/>
  <c r="D51" i="9"/>
  <c r="D52" i="9"/>
  <c r="D53" i="9"/>
  <c r="D54" i="9"/>
  <c r="D55" i="9"/>
  <c r="D56" i="9"/>
  <c r="D57" i="9"/>
  <c r="D58" i="9"/>
  <c r="D59" i="9"/>
  <c r="D60" i="9"/>
  <c r="D61" i="9"/>
  <c r="D62" i="9"/>
  <c r="D63" i="9"/>
  <c r="D64" i="9"/>
  <c r="D65" i="9"/>
  <c r="D68" i="9"/>
  <c r="D69" i="9"/>
  <c r="D70" i="9"/>
  <c r="D71" i="9"/>
  <c r="D72" i="9"/>
  <c r="D73" i="9"/>
  <c r="D76" i="9"/>
  <c r="D77" i="9"/>
  <c r="D79" i="9"/>
  <c r="D80" i="9"/>
  <c r="D81" i="9"/>
  <c r="D82" i="9"/>
  <c r="D83" i="9"/>
  <c r="D84" i="9"/>
  <c r="D85" i="9"/>
  <c r="D88" i="9"/>
  <c r="D89" i="9"/>
  <c r="D90" i="9"/>
  <c r="D91" i="9"/>
  <c r="D92" i="9"/>
  <c r="D93" i="9"/>
  <c r="D94" i="9"/>
  <c r="D95" i="9"/>
  <c r="D96" i="9"/>
  <c r="D97" i="9"/>
  <c r="D98" i="9"/>
  <c r="D99" i="9"/>
  <c r="D100" i="9"/>
  <c r="D101" i="9"/>
  <c r="D102" i="9"/>
  <c r="D103" i="9"/>
  <c r="D104" i="9"/>
  <c r="D105" i="9"/>
  <c r="D106" i="9"/>
  <c r="D107" i="9"/>
  <c r="D108" i="9"/>
  <c r="D109" i="9"/>
  <c r="D110" i="9"/>
  <c r="D111" i="9"/>
  <c r="D112" i="9"/>
  <c r="D113" i="9"/>
  <c r="D115" i="9"/>
  <c r="D116" i="9"/>
  <c r="D117" i="9"/>
  <c r="D118" i="9"/>
  <c r="D119" i="9"/>
  <c r="D120" i="9"/>
  <c r="D121" i="9"/>
  <c r="D122" i="9"/>
  <c r="D123" i="9"/>
  <c r="D124" i="9"/>
  <c r="D125" i="9"/>
  <c r="D126" i="9"/>
  <c r="D127" i="9"/>
  <c r="D128" i="9"/>
  <c r="D129" i="9"/>
  <c r="D130" i="9"/>
  <c r="D131" i="9"/>
  <c r="D132" i="9"/>
  <c r="D133" i="9"/>
  <c r="D134" i="9"/>
  <c r="D135" i="9"/>
  <c r="D136" i="9"/>
  <c r="D137" i="9"/>
  <c r="D140" i="9"/>
  <c r="D141" i="9"/>
  <c r="D142" i="9"/>
  <c r="D143" i="9"/>
  <c r="D144" i="9"/>
  <c r="D145" i="9"/>
  <c r="D146" i="9"/>
  <c r="D147" i="9"/>
  <c r="D148" i="9"/>
  <c r="D149" i="9"/>
  <c r="D150" i="9"/>
  <c r="D151" i="9"/>
  <c r="D152" i="9"/>
  <c r="D153" i="9"/>
  <c r="D154" i="9"/>
  <c r="D155" i="9"/>
  <c r="D156" i="9"/>
  <c r="D157" i="9"/>
  <c r="D160" i="9"/>
  <c r="D161" i="9"/>
  <c r="D162" i="9"/>
  <c r="D163" i="9"/>
  <c r="D164" i="9"/>
  <c r="D165" i="9"/>
  <c r="D166" i="9"/>
  <c r="D167" i="9"/>
  <c r="D168" i="9"/>
  <c r="D169" i="9"/>
  <c r="D170" i="9"/>
  <c r="D171" i="9"/>
  <c r="D172" i="9"/>
  <c r="D173" i="9"/>
  <c r="D174" i="9"/>
  <c r="D175" i="9"/>
  <c r="D176" i="9"/>
  <c r="D177" i="9"/>
  <c r="D178" i="9"/>
  <c r="D179" i="9"/>
  <c r="D180" i="9"/>
  <c r="D183" i="9"/>
  <c r="D184" i="9"/>
  <c r="D185" i="9"/>
  <c r="C107" i="9"/>
  <c r="C108" i="9"/>
  <c r="C88" i="9"/>
  <c r="C47" i="9"/>
  <c r="F147" i="6" l="1"/>
  <c r="F121" i="6"/>
  <c r="F113" i="1"/>
  <c r="F102" i="6"/>
  <c r="F103" i="6"/>
  <c r="F47" i="6"/>
  <c r="F12" i="6" l="1"/>
  <c r="F14" i="6"/>
  <c r="F15" i="6"/>
  <c r="F21" i="6"/>
  <c r="F24" i="6"/>
  <c r="F25" i="6"/>
  <c r="F26" i="6"/>
  <c r="F27" i="6"/>
  <c r="F29" i="6"/>
  <c r="F30" i="6"/>
  <c r="C16" i="9" l="1"/>
  <c r="C18" i="9"/>
  <c r="C19" i="9"/>
  <c r="C25" i="9"/>
  <c r="C28" i="9"/>
  <c r="C29" i="9"/>
  <c r="C30" i="9"/>
  <c r="C31" i="9"/>
  <c r="C33" i="9"/>
  <c r="C34" i="9"/>
  <c r="C183" i="9" l="1"/>
  <c r="C184" i="9"/>
  <c r="C185" i="9"/>
  <c r="C186" i="9"/>
  <c r="D186" i="9" s="1"/>
  <c r="C182" i="9"/>
  <c r="D182" i="9" s="1"/>
  <c r="C160" i="9"/>
  <c r="C161" i="9"/>
  <c r="C162" i="9"/>
  <c r="C163" i="9"/>
  <c r="C164" i="9"/>
  <c r="C165" i="9"/>
  <c r="C166" i="9"/>
  <c r="C167" i="9"/>
  <c r="C168" i="9"/>
  <c r="C169" i="9"/>
  <c r="C170" i="9"/>
  <c r="C171" i="9"/>
  <c r="C172" i="9"/>
  <c r="C173" i="9"/>
  <c r="C174" i="9"/>
  <c r="C175" i="9"/>
  <c r="C176" i="9"/>
  <c r="C177" i="9"/>
  <c r="C178" i="9"/>
  <c r="C179" i="9"/>
  <c r="C180" i="9"/>
  <c r="C181" i="9"/>
  <c r="D181" i="9" s="1"/>
  <c r="C159" i="9"/>
  <c r="D159" i="9" s="1"/>
  <c r="C140" i="9"/>
  <c r="C141" i="9"/>
  <c r="C142" i="9"/>
  <c r="C143" i="9"/>
  <c r="C144" i="9"/>
  <c r="C145" i="9"/>
  <c r="C146" i="9"/>
  <c r="C148" i="9"/>
  <c r="C149" i="9"/>
  <c r="C150" i="9"/>
  <c r="C151" i="9"/>
  <c r="C152" i="9"/>
  <c r="C154" i="9"/>
  <c r="C155" i="9"/>
  <c r="C156" i="9"/>
  <c r="C157" i="9"/>
  <c r="C158" i="9"/>
  <c r="D158" i="9" s="1"/>
  <c r="C133" i="9"/>
  <c r="C134" i="9"/>
  <c r="C135" i="9"/>
  <c r="C136" i="9"/>
  <c r="C137" i="9"/>
  <c r="C138" i="9"/>
  <c r="D138" i="9" s="1"/>
  <c r="C124" i="9"/>
  <c r="C125" i="9"/>
  <c r="C126" i="9"/>
  <c r="C127" i="9"/>
  <c r="C128" i="9"/>
  <c r="C129" i="9"/>
  <c r="C130" i="9"/>
  <c r="C131" i="9"/>
  <c r="C132" i="9"/>
  <c r="C139" i="9"/>
  <c r="D139" i="9" s="1"/>
  <c r="C89" i="9"/>
  <c r="C90" i="9"/>
  <c r="C91" i="9"/>
  <c r="C92" i="9"/>
  <c r="C93" i="9"/>
  <c r="C94" i="9"/>
  <c r="C95" i="9"/>
  <c r="C96" i="9"/>
  <c r="C97" i="9"/>
  <c r="C98" i="9"/>
  <c r="C99" i="9"/>
  <c r="C100" i="9"/>
  <c r="C101" i="9"/>
  <c r="C102" i="9"/>
  <c r="C103" i="9"/>
  <c r="C104" i="9"/>
  <c r="C105" i="9"/>
  <c r="C106" i="9"/>
  <c r="C109" i="9"/>
  <c r="C110" i="9"/>
  <c r="C111" i="9"/>
  <c r="C112" i="9"/>
  <c r="C113" i="9"/>
  <c r="C115" i="9"/>
  <c r="C116" i="9"/>
  <c r="C117" i="9"/>
  <c r="C118" i="9"/>
  <c r="C119" i="9"/>
  <c r="C120" i="9"/>
  <c r="C121" i="9"/>
  <c r="C122" i="9"/>
  <c r="C123" i="9"/>
  <c r="C87" i="9"/>
  <c r="D87" i="9" s="1"/>
  <c r="C76" i="9"/>
  <c r="C77" i="9"/>
  <c r="C80" i="9"/>
  <c r="C81" i="9"/>
  <c r="C82" i="9"/>
  <c r="C83" i="9"/>
  <c r="C85" i="9"/>
  <c r="C86" i="9"/>
  <c r="D86" i="9" s="1"/>
  <c r="C75" i="9"/>
  <c r="D75" i="9" s="1"/>
  <c r="C68" i="9"/>
  <c r="C69" i="9"/>
  <c r="C70" i="9"/>
  <c r="C71" i="9"/>
  <c r="C72" i="9"/>
  <c r="C73" i="9"/>
  <c r="C74" i="9"/>
  <c r="D74" i="9" s="1"/>
  <c r="C67" i="9"/>
  <c r="D67" i="9" s="1"/>
  <c r="C41" i="9"/>
  <c r="C42" i="9"/>
  <c r="C43" i="9"/>
  <c r="C44" i="9"/>
  <c r="C45" i="9"/>
  <c r="C46" i="9"/>
  <c r="C48" i="9"/>
  <c r="C49" i="9"/>
  <c r="C50" i="9"/>
  <c r="C51" i="9"/>
  <c r="C52" i="9"/>
  <c r="C53" i="9"/>
  <c r="C54" i="9"/>
  <c r="C55" i="9"/>
  <c r="C56" i="9"/>
  <c r="C57" i="9"/>
  <c r="C58" i="9"/>
  <c r="C59" i="9"/>
  <c r="C60" i="9"/>
  <c r="C61" i="9"/>
  <c r="C62" i="9"/>
  <c r="C63" i="9"/>
  <c r="C64" i="9"/>
  <c r="C65" i="9"/>
  <c r="C66" i="9"/>
  <c r="D66" i="9" s="1"/>
  <c r="C40" i="9"/>
  <c r="D40" i="9" s="1"/>
  <c r="C36" i="9"/>
  <c r="C37" i="9"/>
  <c r="C38" i="9"/>
  <c r="C39" i="9"/>
  <c r="D39" i="9" s="1"/>
  <c r="C35" i="9"/>
  <c r="D35" i="9" s="1"/>
  <c r="A1" i="9"/>
  <c r="F39" i="9" l="1"/>
  <c r="F66" i="9"/>
  <c r="F74" i="9"/>
  <c r="F158" i="9"/>
  <c r="F181" i="9"/>
  <c r="F186" i="9"/>
  <c r="A2" i="9"/>
  <c r="F48" i="4" l="1"/>
  <c r="F47" i="4"/>
  <c r="F44" i="4"/>
  <c r="F43" i="4"/>
  <c r="F41" i="4"/>
  <c r="F40" i="4"/>
  <c r="G38" i="4"/>
  <c r="F35" i="4"/>
  <c r="F34" i="4"/>
  <c r="F45" i="4" l="1"/>
  <c r="G45" i="4" s="1"/>
  <c r="G41" i="4"/>
  <c r="F49" i="4"/>
  <c r="G49" i="4" s="1"/>
  <c r="F36" i="4"/>
  <c r="A5" i="5" l="1"/>
  <c r="G27" i="5"/>
  <c r="G15" i="5"/>
  <c r="G29" i="5" s="1"/>
  <c r="F216" i="1" l="1"/>
  <c r="G186" i="9" s="1"/>
  <c r="H186" i="9" s="1"/>
  <c r="F84" i="1"/>
  <c r="G74" i="9" s="1"/>
  <c r="H74" i="9" s="1"/>
  <c r="F73" i="1"/>
  <c r="G66" i="9" s="1"/>
  <c r="H66" i="9" s="1"/>
  <c r="F43" i="1"/>
  <c r="G39" i="9" s="1"/>
  <c r="H39" i="9" s="1"/>
  <c r="F101" i="1"/>
  <c r="F176" i="1"/>
  <c r="F170" i="1"/>
  <c r="F96" i="1"/>
  <c r="F138" i="6"/>
  <c r="C147" i="9" l="1"/>
  <c r="C153" i="9"/>
  <c r="C79" i="9"/>
  <c r="C84" i="9"/>
  <c r="F173" i="6"/>
  <c r="F162" i="6"/>
  <c r="F144" i="6"/>
  <c r="F152" i="6"/>
  <c r="F108" i="6"/>
  <c r="F119" i="6"/>
  <c r="F130" i="6"/>
  <c r="F97" i="6"/>
  <c r="F96" i="6"/>
  <c r="F93" i="6"/>
  <c r="F55" i="6"/>
  <c r="F49" i="6"/>
  <c r="F208" i="1" l="1"/>
  <c r="G181" i="9" s="1"/>
  <c r="H181" i="9" s="1"/>
  <c r="H176" i="6" l="1"/>
  <c r="I176" i="6"/>
  <c r="J176" i="6"/>
  <c r="K176" i="6"/>
  <c r="L176" i="6"/>
  <c r="M176" i="6"/>
  <c r="N176" i="6"/>
  <c r="O176" i="6"/>
  <c r="P176" i="6"/>
  <c r="Q176" i="6"/>
  <c r="R176" i="6"/>
  <c r="G176" i="6"/>
  <c r="F171" i="6"/>
  <c r="F157" i="6"/>
  <c r="F143" i="6"/>
  <c r="F92" i="6"/>
  <c r="F88" i="6"/>
  <c r="A3" i="1" l="1"/>
  <c r="A2" i="3" l="1"/>
  <c r="A3" i="2"/>
  <c r="F182" i="1" l="1"/>
  <c r="G158" i="9" s="1"/>
  <c r="H158" i="9" s="1"/>
  <c r="R153" i="6"/>
  <c r="H153" i="6"/>
  <c r="I153" i="6"/>
  <c r="J153" i="6"/>
  <c r="K153" i="6"/>
  <c r="L153" i="6"/>
  <c r="M153" i="6"/>
  <c r="N153" i="6"/>
  <c r="O153" i="6"/>
  <c r="P153" i="6"/>
  <c r="Q153" i="6"/>
  <c r="G153" i="6"/>
  <c r="F156" i="6"/>
  <c r="F206" i="6" l="1"/>
  <c r="F207" i="6"/>
  <c r="F208" i="6"/>
  <c r="F209" i="6"/>
  <c r="F205" i="6"/>
  <c r="F180" i="6"/>
  <c r="F181" i="6"/>
  <c r="F182" i="6"/>
  <c r="F183" i="6"/>
  <c r="F184" i="6"/>
  <c r="F185" i="6"/>
  <c r="F186" i="6"/>
  <c r="F187" i="6"/>
  <c r="F188" i="6"/>
  <c r="F189" i="6"/>
  <c r="F190" i="6"/>
  <c r="F191" i="6"/>
  <c r="F192" i="6"/>
  <c r="F193" i="6"/>
  <c r="F194" i="6"/>
  <c r="F195" i="6"/>
  <c r="F196" i="6"/>
  <c r="F197" i="6"/>
  <c r="F198" i="6"/>
  <c r="F199" i="6"/>
  <c r="F200" i="6"/>
  <c r="F201" i="6"/>
  <c r="F179" i="6"/>
  <c r="F158" i="6"/>
  <c r="F159" i="6"/>
  <c r="F160" i="6"/>
  <c r="F161" i="6"/>
  <c r="F163" i="6"/>
  <c r="F164" i="6"/>
  <c r="F165" i="6"/>
  <c r="F166" i="6"/>
  <c r="F167" i="6"/>
  <c r="F168" i="6"/>
  <c r="F169" i="6"/>
  <c r="F170" i="6"/>
  <c r="F172" i="6"/>
  <c r="F174" i="6"/>
  <c r="F175" i="6"/>
  <c r="F104" i="6"/>
  <c r="F105" i="6"/>
  <c r="F106" i="6"/>
  <c r="F107" i="6"/>
  <c r="F109" i="6"/>
  <c r="F110" i="6"/>
  <c r="F111" i="6"/>
  <c r="F112" i="6"/>
  <c r="F113" i="6"/>
  <c r="F114" i="6"/>
  <c r="F115" i="6"/>
  <c r="F116" i="6"/>
  <c r="F117" i="6"/>
  <c r="F118" i="6"/>
  <c r="F120" i="6"/>
  <c r="F122" i="6"/>
  <c r="F123" i="6"/>
  <c r="F124" i="6"/>
  <c r="F125" i="6"/>
  <c r="F126" i="6"/>
  <c r="F127" i="6"/>
  <c r="F129" i="6"/>
  <c r="F131" i="6"/>
  <c r="F132" i="6"/>
  <c r="F133" i="6"/>
  <c r="F134" i="6"/>
  <c r="F135" i="6"/>
  <c r="F136" i="6"/>
  <c r="F137" i="6"/>
  <c r="F139" i="6"/>
  <c r="F140" i="6"/>
  <c r="F141" i="6"/>
  <c r="F142" i="6"/>
  <c r="F145" i="6"/>
  <c r="F146" i="6"/>
  <c r="F148" i="6"/>
  <c r="F149" i="6"/>
  <c r="F150" i="6"/>
  <c r="F151" i="6"/>
  <c r="F101" i="6"/>
  <c r="F87" i="6"/>
  <c r="F90" i="6"/>
  <c r="F91" i="6"/>
  <c r="F94" i="6"/>
  <c r="F95" i="6"/>
  <c r="F86" i="6"/>
  <c r="F71" i="6"/>
  <c r="F72" i="6"/>
  <c r="F73" i="6"/>
  <c r="F74" i="6"/>
  <c r="F75" i="6"/>
  <c r="F76" i="6"/>
  <c r="F77" i="6"/>
  <c r="F70" i="6"/>
  <c r="F41" i="6"/>
  <c r="F42" i="6"/>
  <c r="F43" i="6"/>
  <c r="F44" i="6"/>
  <c r="F45" i="6"/>
  <c r="F46" i="6"/>
  <c r="F48" i="6"/>
  <c r="F50" i="6"/>
  <c r="F51" i="6"/>
  <c r="F52" i="6"/>
  <c r="F53" i="6"/>
  <c r="F54" i="6"/>
  <c r="F56" i="6"/>
  <c r="F57" i="6"/>
  <c r="F58" i="6"/>
  <c r="F59" i="6"/>
  <c r="F60" i="6"/>
  <c r="F61" i="6"/>
  <c r="F62" i="6"/>
  <c r="F63" i="6"/>
  <c r="F64" i="6"/>
  <c r="F65" i="6"/>
  <c r="F66" i="6"/>
  <c r="F40" i="6"/>
  <c r="F33" i="6"/>
  <c r="F34" i="6"/>
  <c r="F35" i="6"/>
  <c r="F36" i="6"/>
  <c r="F32" i="6"/>
  <c r="G98" i="6"/>
  <c r="H98" i="6"/>
  <c r="I98" i="6"/>
  <c r="J98" i="6"/>
  <c r="K98" i="6"/>
  <c r="L98" i="6"/>
  <c r="M98" i="6"/>
  <c r="N98" i="6"/>
  <c r="O98" i="6"/>
  <c r="P98" i="6"/>
  <c r="Q98" i="6"/>
  <c r="R98" i="6"/>
  <c r="G78" i="6"/>
  <c r="H78" i="6"/>
  <c r="I78" i="6"/>
  <c r="J78" i="6"/>
  <c r="K78" i="6"/>
  <c r="L78" i="6"/>
  <c r="M78" i="6"/>
  <c r="N78" i="6"/>
  <c r="O78" i="6"/>
  <c r="P78" i="6"/>
  <c r="Q78" i="6"/>
  <c r="R78" i="6"/>
  <c r="G67" i="6"/>
  <c r="H67" i="6"/>
  <c r="I67" i="6"/>
  <c r="J67" i="6"/>
  <c r="K67" i="6"/>
  <c r="L67" i="6"/>
  <c r="M67" i="6"/>
  <c r="N67" i="6"/>
  <c r="O67" i="6"/>
  <c r="P67" i="6"/>
  <c r="Q67" i="6"/>
  <c r="R67" i="6"/>
  <c r="G37" i="6"/>
  <c r="H37" i="6"/>
  <c r="I37" i="6"/>
  <c r="J37" i="6"/>
  <c r="K37" i="6"/>
  <c r="L37" i="6"/>
  <c r="M37" i="6"/>
  <c r="N37" i="6"/>
  <c r="O37" i="6"/>
  <c r="P37" i="6"/>
  <c r="Q37" i="6"/>
  <c r="R37" i="6"/>
  <c r="H31" i="6"/>
  <c r="I31" i="6"/>
  <c r="J31" i="6"/>
  <c r="K31" i="6"/>
  <c r="L31" i="6"/>
  <c r="M31" i="6"/>
  <c r="N31" i="6"/>
  <c r="O31" i="6"/>
  <c r="P31" i="6"/>
  <c r="Q31" i="6"/>
  <c r="R31" i="6"/>
  <c r="G31" i="6"/>
  <c r="A2" i="5"/>
  <c r="B58" i="4"/>
  <c r="F58" i="4" s="1"/>
  <c r="B54" i="4"/>
  <c r="G54" i="4" s="1"/>
  <c r="F25" i="1" s="1"/>
  <c r="B52" i="4"/>
  <c r="G52" i="4" s="1"/>
  <c r="F29" i="1" s="1"/>
  <c r="F19" i="1"/>
  <c r="G210" i="6"/>
  <c r="H210" i="6"/>
  <c r="I210" i="6"/>
  <c r="J210" i="6"/>
  <c r="K210" i="6"/>
  <c r="L210" i="6"/>
  <c r="M210" i="6"/>
  <c r="N210" i="6"/>
  <c r="O210" i="6"/>
  <c r="P210" i="6"/>
  <c r="Q210" i="6"/>
  <c r="R210" i="6"/>
  <c r="G202" i="6"/>
  <c r="H202" i="6"/>
  <c r="I202" i="6"/>
  <c r="J202" i="6"/>
  <c r="K202" i="6"/>
  <c r="L202" i="6"/>
  <c r="M202" i="6"/>
  <c r="N202" i="6"/>
  <c r="O202" i="6"/>
  <c r="P202" i="6"/>
  <c r="Q202" i="6"/>
  <c r="R202" i="6"/>
  <c r="A2" i="6"/>
  <c r="A1" i="6"/>
  <c r="B6" i="1"/>
  <c r="B5" i="1"/>
  <c r="A4" i="5"/>
  <c r="A5" i="3"/>
  <c r="A4" i="3"/>
  <c r="A5" i="2"/>
  <c r="A4" i="2"/>
  <c r="B59" i="4"/>
  <c r="F59" i="4" s="1"/>
  <c r="E22" i="2"/>
  <c r="B63" i="4"/>
  <c r="G63" i="4" s="1"/>
  <c r="B60" i="4"/>
  <c r="G60" i="4" s="1"/>
  <c r="F23" i="1" s="1"/>
  <c r="B56" i="4"/>
  <c r="G56" i="4" s="1"/>
  <c r="F22" i="1" s="1"/>
  <c r="B62" i="4"/>
  <c r="G62" i="4" s="1"/>
  <c r="B55" i="4"/>
  <c r="B53" i="4"/>
  <c r="F24" i="1" s="1"/>
  <c r="E16" i="2"/>
  <c r="E11" i="2"/>
  <c r="F16" i="6" l="1"/>
  <c r="C20" i="9"/>
  <c r="D20" i="9" s="1"/>
  <c r="F19" i="6"/>
  <c r="C23" i="9"/>
  <c r="D23" i="9" s="1"/>
  <c r="F23" i="6"/>
  <c r="C27" i="9"/>
  <c r="D27" i="9" s="1"/>
  <c r="F18" i="6"/>
  <c r="C22" i="9"/>
  <c r="D22" i="9" s="1"/>
  <c r="F17" i="6"/>
  <c r="C21" i="9"/>
  <c r="D21" i="9" s="1"/>
  <c r="F13" i="6"/>
  <c r="C17" i="9"/>
  <c r="D17" i="9" s="1"/>
  <c r="G64" i="4"/>
  <c r="F34" i="1" s="1"/>
  <c r="F134" i="1"/>
  <c r="C114" i="9" s="1"/>
  <c r="D114" i="9" s="1"/>
  <c r="F138" i="9" s="1"/>
  <c r="F14" i="1"/>
  <c r="F15" i="1"/>
  <c r="F176" i="6"/>
  <c r="E23" i="2"/>
  <c r="B7" i="3" s="1"/>
  <c r="G55" i="4"/>
  <c r="F26" i="1" s="1"/>
  <c r="F16" i="1"/>
  <c r="F28" i="1"/>
  <c r="F17" i="1"/>
  <c r="N212" i="6"/>
  <c r="N214" i="6" s="1"/>
  <c r="F78" i="6"/>
  <c r="F67" i="6"/>
  <c r="F202" i="6"/>
  <c r="F37" i="6"/>
  <c r="F210" i="6"/>
  <c r="Q212" i="6"/>
  <c r="Q214" i="6" s="1"/>
  <c r="M212" i="6"/>
  <c r="M214" i="6" s="1"/>
  <c r="I212" i="6"/>
  <c r="I214" i="6" s="1"/>
  <c r="R212" i="6"/>
  <c r="R214" i="6" s="1"/>
  <c r="J212" i="6"/>
  <c r="J214" i="6" s="1"/>
  <c r="P212" i="6"/>
  <c r="P214" i="6" s="1"/>
  <c r="L212" i="6"/>
  <c r="L214" i="6" s="1"/>
  <c r="H212" i="6"/>
  <c r="H214" i="6" s="1"/>
  <c r="O212" i="6"/>
  <c r="O214" i="6" s="1"/>
  <c r="K212" i="6"/>
  <c r="K214" i="6" s="1"/>
  <c r="G212" i="6"/>
  <c r="G214" i="6" s="1"/>
  <c r="Q80" i="6"/>
  <c r="M80" i="6"/>
  <c r="I80" i="6"/>
  <c r="R80" i="6"/>
  <c r="J80" i="6"/>
  <c r="P80" i="6"/>
  <c r="L80" i="6"/>
  <c r="H80" i="6"/>
  <c r="N80" i="6"/>
  <c r="O80" i="6"/>
  <c r="K80" i="6"/>
  <c r="G80" i="6"/>
  <c r="F28" i="6" l="1"/>
  <c r="C32" i="9"/>
  <c r="D32" i="9" s="1"/>
  <c r="F11" i="6"/>
  <c r="C15" i="9"/>
  <c r="D15" i="9" s="1"/>
  <c r="F20" i="6"/>
  <c r="C24" i="9"/>
  <c r="D24" i="9" s="1"/>
  <c r="C12" i="9"/>
  <c r="D12" i="9" s="1"/>
  <c r="F9" i="6"/>
  <c r="C13" i="9"/>
  <c r="D13" i="9" s="1"/>
  <c r="F22" i="6"/>
  <c r="C26" i="9"/>
  <c r="D26" i="9" s="1"/>
  <c r="F10" i="6"/>
  <c r="C14" i="9"/>
  <c r="D14" i="9" s="1"/>
  <c r="F159" i="1"/>
  <c r="G138" i="9" s="1"/>
  <c r="H138" i="9" s="1"/>
  <c r="F37" i="1"/>
  <c r="G34" i="9" s="1"/>
  <c r="F95" i="1"/>
  <c r="F8" i="6"/>
  <c r="F128" i="6"/>
  <c r="F153" i="6" s="1"/>
  <c r="J216" i="6"/>
  <c r="Q216" i="6"/>
  <c r="H216" i="6"/>
  <c r="R216" i="6"/>
  <c r="M216" i="6"/>
  <c r="G65" i="4"/>
  <c r="G216" i="6"/>
  <c r="K216" i="6"/>
  <c r="L216" i="6"/>
  <c r="I216" i="6"/>
  <c r="O216" i="6"/>
  <c r="P216" i="6"/>
  <c r="N216" i="6"/>
  <c r="F34" i="9" l="1"/>
  <c r="H34" i="9" s="1"/>
  <c r="C78" i="9"/>
  <c r="D78" i="9" s="1"/>
  <c r="F86" i="9" s="1"/>
  <c r="F86" i="1"/>
  <c r="F89" i="6"/>
  <c r="F104" i="1"/>
  <c r="G86" i="9" s="1"/>
  <c r="F31" i="6"/>
  <c r="F80" i="6" s="1"/>
  <c r="H86" i="9" l="1"/>
  <c r="F6" i="9"/>
  <c r="F98" i="6"/>
  <c r="F212" i="6" s="1"/>
  <c r="F214" i="6" s="1"/>
  <c r="F216" i="6" s="1"/>
  <c r="B9" i="3"/>
  <c r="F218" i="1"/>
  <c r="F220" i="1" s="1"/>
  <c r="G6" i="9" s="1"/>
  <c r="H6" i="9" l="1"/>
  <c r="F222" i="1"/>
  <c r="B11" i="3"/>
  <c r="B13" i="3" s="1"/>
</calcChain>
</file>

<file path=xl/sharedStrings.xml><?xml version="1.0" encoding="utf-8"?>
<sst xmlns="http://schemas.openxmlformats.org/spreadsheetml/2006/main" count="828" uniqueCount="412">
  <si>
    <t>INCOME</t>
  </si>
  <si>
    <t>Department of Education Income</t>
  </si>
  <si>
    <t>Capitation</t>
  </si>
  <si>
    <t>Secretarial Grant</t>
  </si>
  <si>
    <t>Caretaker Grant</t>
  </si>
  <si>
    <t>Grant for Traveller Students</t>
  </si>
  <si>
    <t>Canteen Income</t>
  </si>
  <si>
    <t>Tuck Shop Income</t>
  </si>
  <si>
    <t>Bus Income</t>
  </si>
  <si>
    <t>Other Income</t>
  </si>
  <si>
    <t>Bank Interest Received</t>
  </si>
  <si>
    <t>TOTAL INCOME</t>
  </si>
  <si>
    <t>EXPENDITURE</t>
  </si>
  <si>
    <t>Insurance</t>
  </si>
  <si>
    <t>Secretarial Wages</t>
  </si>
  <si>
    <t>Principals Expenses</t>
  </si>
  <si>
    <t>Staff Room Expenses</t>
  </si>
  <si>
    <t>Contingency Spend 5%</t>
  </si>
  <si>
    <t>Cash at Bank</t>
  </si>
  <si>
    <t xml:space="preserve">Current Account </t>
  </si>
  <si>
    <t>Deposit Account</t>
  </si>
  <si>
    <t>Other Accounts</t>
  </si>
  <si>
    <t>Debtors</t>
  </si>
  <si>
    <t>Creditors</t>
  </si>
  <si>
    <t>Total School Income for Year</t>
  </si>
  <si>
    <t>Total School Expenditure</t>
  </si>
  <si>
    <t>Rate</t>
  </si>
  <si>
    <t>Traveller Pupils</t>
  </si>
  <si>
    <t>Total</t>
  </si>
  <si>
    <t>Detail</t>
  </si>
  <si>
    <t xml:space="preserve"> </t>
  </si>
  <si>
    <t>€</t>
  </si>
  <si>
    <t>Roll No.</t>
  </si>
  <si>
    <t xml:space="preserve">Year </t>
  </si>
  <si>
    <t>Other</t>
  </si>
  <si>
    <t>1/3</t>
  </si>
  <si>
    <t>2/3</t>
  </si>
  <si>
    <t xml:space="preserve">Less-amounts owed by the School </t>
  </si>
  <si>
    <t>Reimbursable Expenses</t>
  </si>
  <si>
    <t>Equalisation</t>
  </si>
  <si>
    <t xml:space="preserve">School Name </t>
  </si>
  <si>
    <t>Income &amp; Expenditure Budget</t>
  </si>
  <si>
    <t xml:space="preserve">Transition Year </t>
  </si>
  <si>
    <t>Physics and Chemistry</t>
  </si>
  <si>
    <t>LCA</t>
  </si>
  <si>
    <t>JCSP</t>
  </si>
  <si>
    <t xml:space="preserve"> Budget Grant Calculation</t>
  </si>
  <si>
    <t>12345Q</t>
  </si>
  <si>
    <t>Capital Budget</t>
  </si>
  <si>
    <t>THE CELLS BELOW ARE FORMULA BASED PLEASE DO NOT ADJUST</t>
  </si>
  <si>
    <t>Special Subjects Grant</t>
  </si>
  <si>
    <t/>
  </si>
  <si>
    <t>Journals &amp; Year Book Income</t>
  </si>
  <si>
    <t>School Administration Charges</t>
  </si>
  <si>
    <t>Mock Exam Income</t>
  </si>
  <si>
    <t xml:space="preserve">Reimbursable Income </t>
  </si>
  <si>
    <t>TOTAL  EXPENDITURE</t>
  </si>
  <si>
    <t>Accruals</t>
  </si>
  <si>
    <t>Grants due for previous year</t>
  </si>
  <si>
    <t>Teachers opted out of  Supervision/Substitution Scheme</t>
  </si>
  <si>
    <t>post-31/12/2010</t>
  </si>
  <si>
    <t>PLEASE FILL IN THE GREEN BOXES:</t>
  </si>
  <si>
    <t>Total Department of Education Income</t>
  </si>
  <si>
    <t>THE CELLS IN GREY ARE CALCULATED BASED ON THE FIGURES ENTERED IN THE GREEN BOXES ON THE PREVIOUS SHEET</t>
  </si>
  <si>
    <t>DO NOT AMEND THE FIGURES IN GREY ON THIS SHEET. AMEND FIGURES IN GREEN BOXES ON PREVIOUS SHEET IF CHANGES ARE NECESSARY</t>
  </si>
  <si>
    <r>
      <t xml:space="preserve">Note 1: Supervision/Substitution </t>
    </r>
    <r>
      <rPr>
        <b/>
        <sz val="11"/>
        <color indexed="8"/>
        <rFont val="Calibri"/>
        <family val="2"/>
      </rPr>
      <t xml:space="preserve">                   </t>
    </r>
  </si>
  <si>
    <r>
      <t>Supervision/Substitution                                                                                              pre 01/01/2011</t>
    </r>
    <r>
      <rPr>
        <b/>
        <sz val="11"/>
        <color indexed="8"/>
        <rFont val="Calibri"/>
        <family val="2"/>
      </rPr>
      <t xml:space="preserve">           </t>
    </r>
  </si>
  <si>
    <t>School Generated Income</t>
  </si>
  <si>
    <t>Total School Generated Income</t>
  </si>
  <si>
    <t>Total Other Income</t>
  </si>
  <si>
    <t>Education Salaries</t>
  </si>
  <si>
    <t>Education Other</t>
  </si>
  <si>
    <t>Repairs, Maintanence &amp; Establishment</t>
  </si>
  <si>
    <t>Administration</t>
  </si>
  <si>
    <t>Finance</t>
  </si>
  <si>
    <t>Total Finance Costs</t>
  </si>
  <si>
    <t>Total Administration Costs</t>
  </si>
  <si>
    <t>Total Repairs, Maintanence &amp; Establishment Costs</t>
  </si>
  <si>
    <t>Total Education Other Costs</t>
  </si>
  <si>
    <t>Total Education Salaries Costs</t>
  </si>
  <si>
    <t>SURPLUS/ (DEFICIT)</t>
  </si>
  <si>
    <t>Adult Education Income</t>
  </si>
  <si>
    <t xml:space="preserve">This grant cannot be used to pay full-time teachers or teachers who have opted out of the Scheme for supervision and substitution on a casual/ non-pensionable basis. </t>
  </si>
  <si>
    <t>The school will receive €1,769 per annum for teachers employed  pre -1 January  2011  and €1,592 for teachers employed post- 31st December 2010 who opted out of the scheme</t>
  </si>
  <si>
    <t>School Name:</t>
  </si>
  <si>
    <t>Roll No.:</t>
  </si>
  <si>
    <t xml:space="preserve">Where a teacher has opted out of Supervision and Substitution Scheme, an amount  equivalent to the supervision and substitution allowance has been allocated to the teacher’s </t>
  </si>
  <si>
    <t>school  for the provision of supervision and substitution duties.</t>
  </si>
  <si>
    <t>TOTAL</t>
  </si>
  <si>
    <t>Sept</t>
  </si>
  <si>
    <t>Oct</t>
  </si>
  <si>
    <t>Nov</t>
  </si>
  <si>
    <t>Dec</t>
  </si>
  <si>
    <t>Jan</t>
  </si>
  <si>
    <t>Feb</t>
  </si>
  <si>
    <t>Mar</t>
  </si>
  <si>
    <t>Apr</t>
  </si>
  <si>
    <t>May</t>
  </si>
  <si>
    <t>June</t>
  </si>
  <si>
    <t>July</t>
  </si>
  <si>
    <t xml:space="preserve">Aug </t>
  </si>
  <si>
    <t>Special Needs (approved special classes required)</t>
  </si>
  <si>
    <t>Voluntary Secondary School</t>
  </si>
  <si>
    <t xml:space="preserve">Budget Template Guidelines </t>
  </si>
  <si>
    <t xml:space="preserve">Introduction </t>
  </si>
  <si>
    <t>In accordance with the Articles of Management schools are required to prepare an annual budget each year and following agreement by the Board of Management to submit it to the school’s Patron/Trustees for approval. In general, this process should be completed by the end of May or when requested by the Trustee/Patron. Following approval, the budget should be entered on the accounts system. The FSSU does not require a copy of the school budget.</t>
  </si>
  <si>
    <t>Guidelines for using the budget template</t>
  </si>
  <si>
    <t xml:space="preserve">There are a number of steps involved in completing the budget template.  </t>
  </si>
  <si>
    <r>
      <t>This sheet can be used to give a breakdown of monthly cashflow for a sheet.</t>
    </r>
    <r>
      <rPr>
        <b/>
        <sz val="11"/>
        <color indexed="8"/>
        <rFont val="Arial"/>
        <family val="2"/>
      </rPr>
      <t xml:space="preserve"> </t>
    </r>
  </si>
  <si>
    <t>JCSP Grant</t>
  </si>
  <si>
    <t>Physics/Chemistry Grant</t>
  </si>
  <si>
    <t>DEASP School Meals Grant</t>
  </si>
  <si>
    <t>Erasmus Income</t>
  </si>
  <si>
    <t>HSE Funding</t>
  </si>
  <si>
    <t xml:space="preserve">Other State Funding </t>
  </si>
  <si>
    <t xml:space="preserve">Total Other State Income </t>
  </si>
  <si>
    <t>Bus Escort Grant</t>
  </si>
  <si>
    <t>After school study/club Income</t>
  </si>
  <si>
    <r>
      <t xml:space="preserve">Restricted School Fundraising </t>
    </r>
    <r>
      <rPr>
        <sz val="8"/>
        <color indexed="8"/>
        <rFont val="Calibri"/>
        <family val="2"/>
      </rPr>
      <t>(non Capital)</t>
    </r>
  </si>
  <si>
    <t>Designated Income (non Capital)</t>
  </si>
  <si>
    <t>Transition Year Grant</t>
  </si>
  <si>
    <t>Leaving Cert Applied Grant</t>
  </si>
  <si>
    <t>Locker Income</t>
  </si>
  <si>
    <t>Games Income</t>
  </si>
  <si>
    <t>School Musical/Drama Income</t>
  </si>
  <si>
    <t>School Tours Income</t>
  </si>
  <si>
    <t>Student Insurance Income</t>
  </si>
  <si>
    <t>Other School Generated Income</t>
  </si>
  <si>
    <t>Income from parents association</t>
  </si>
  <si>
    <t>Insurance Claim Income</t>
  </si>
  <si>
    <t>Postage Expense</t>
  </si>
  <si>
    <t>Leasing Expenses</t>
  </si>
  <si>
    <t>ICT Grant Non Capital</t>
  </si>
  <si>
    <t>Travel Games Expense</t>
  </si>
  <si>
    <t>Erasmus Expense</t>
  </si>
  <si>
    <t>Minor Works Grant (Non Capital) Expense</t>
  </si>
  <si>
    <t>Other Repairs and Maintenance Expense</t>
  </si>
  <si>
    <t>Donations to Charity</t>
  </si>
  <si>
    <t>Bi Lingual ( or €22 per subject, where only  up to a max of 4 subjects taught through Irish)</t>
  </si>
  <si>
    <t>Other Rental Costs Expense</t>
  </si>
  <si>
    <t>Rent of Temporary Accommodation Expense</t>
  </si>
  <si>
    <t>Sport Coach Salaries Expense</t>
  </si>
  <si>
    <t>Chaplain Salaries Expense</t>
  </si>
  <si>
    <t>Voluntary Contributions</t>
  </si>
  <si>
    <t>Department of Children and Youth Affairs Income</t>
  </si>
  <si>
    <t>Temporary Accommodation Grant Income</t>
  </si>
  <si>
    <t>Minor Works Grant-Non Capital</t>
  </si>
  <si>
    <t>School Excellence Fund Income</t>
  </si>
  <si>
    <t>State Exam Income</t>
  </si>
  <si>
    <t>Supervision and Substitution Grant</t>
  </si>
  <si>
    <t>Book Grant Income</t>
  </si>
  <si>
    <t>(b)    Enter the remainder of the figures on the budget template based on current information, previous experience and plans for next year.</t>
  </si>
  <si>
    <t xml:space="preserve">       Enter the school name, address and roll number</t>
  </si>
  <si>
    <r>
      <t xml:space="preserve">(c)    Budget Review </t>
    </r>
    <r>
      <rPr>
        <b/>
        <sz val="11"/>
        <color indexed="8"/>
        <rFont val="Arial"/>
        <family val="2"/>
      </rPr>
      <t xml:space="preserve">- </t>
    </r>
    <r>
      <rPr>
        <sz val="11"/>
        <color indexed="8"/>
        <rFont val="Arial"/>
        <family val="2"/>
      </rPr>
      <t>Each Income and Expense heading is then reviewed and amended taking into account inflation, wage increases, changes in school policies, etc.</t>
    </r>
    <r>
      <rPr>
        <b/>
        <sz val="11"/>
        <color indexed="8"/>
        <rFont val="Arial"/>
        <family val="2"/>
      </rPr>
      <t xml:space="preserve"> </t>
    </r>
  </si>
  <si>
    <t>Estimated Bank Cashflow</t>
  </si>
  <si>
    <t xml:space="preserve">     Each income and expense heading should be reviewed and if necessary amended when taking into account inflation, wage increases, changes in school policies, etc. </t>
  </si>
  <si>
    <t>Special Education Equipment Grant</t>
  </si>
  <si>
    <t>Other Non Capital DE Grants</t>
  </si>
  <si>
    <t>Summer Provision Grant</t>
  </si>
  <si>
    <t>Practical Subjects Income</t>
  </si>
  <si>
    <t>Career Guidance Income</t>
  </si>
  <si>
    <t>Canteen Salaries Expense</t>
  </si>
  <si>
    <t>Other Educational Salaries Expense</t>
  </si>
  <si>
    <t>HSE Funded Salaries Expense</t>
  </si>
  <si>
    <t>Computer Maintenance &amp; Support Expense</t>
  </si>
  <si>
    <t>Student Wellbeing Expense</t>
  </si>
  <si>
    <t>Classroom Book Expense</t>
  </si>
  <si>
    <t>Other Canteen Expense</t>
  </si>
  <si>
    <t>Other HSE Expense</t>
  </si>
  <si>
    <t>Contract Cleaners Expense</t>
  </si>
  <si>
    <t>Other cleaning and Sanitation Expense</t>
  </si>
  <si>
    <t>Water Rates Expense</t>
  </si>
  <si>
    <t xml:space="preserve"> TYPE IN ZERO IF YOU HAVE A DE PAID SECRETARY</t>
  </si>
  <si>
    <t>Other Hse Expense</t>
  </si>
  <si>
    <t>Other DE Grants</t>
  </si>
  <si>
    <t>Total Other DE Grants</t>
  </si>
  <si>
    <t>TOTAL DE GRANTS</t>
  </si>
  <si>
    <t>Employed for the first time by the DE Pre 01/01/2011 See Note 1</t>
  </si>
  <si>
    <t>Employed for the first time by the DE Post 31/12/2010 See Note 1</t>
  </si>
  <si>
    <t>Other DE Grants (€ Amount)</t>
  </si>
  <si>
    <t>SAGE 50 Budget Import Figures</t>
  </si>
  <si>
    <t>Copy</t>
  </si>
  <si>
    <t>A</t>
  </si>
  <si>
    <t>B</t>
  </si>
  <si>
    <t>Name</t>
  </si>
  <si>
    <t>D</t>
  </si>
  <si>
    <t>Month 1 Budget</t>
  </si>
  <si>
    <t>Refn</t>
  </si>
  <si>
    <t>Other Summer Provision Expense</t>
  </si>
  <si>
    <t>Special Educational Equipment (Non Capital) Expense</t>
  </si>
  <si>
    <t>Recruitment Expense</t>
  </si>
  <si>
    <r>
      <t>If your school plans to undertake any capital works in the coming year it is important to complete this sheet.</t>
    </r>
    <r>
      <rPr>
        <b/>
        <sz val="11"/>
        <color indexed="8"/>
        <rFont val="Arial"/>
        <family val="2"/>
      </rPr>
      <t xml:space="preserve"> 
</t>
    </r>
    <r>
      <rPr>
        <sz val="11"/>
        <color indexed="8"/>
        <rFont val="Arial"/>
        <family val="2"/>
      </rPr>
      <t>Careful consideration should be given to each heading to ensure that this is as accurate as possible.</t>
    </r>
    <r>
      <rPr>
        <b/>
        <sz val="11"/>
        <color indexed="8"/>
        <rFont val="Arial"/>
        <family val="2"/>
      </rPr>
      <t xml:space="preserve"> </t>
    </r>
  </si>
  <si>
    <t>Cleaners Wages Expense</t>
  </si>
  <si>
    <t>Cleaning Materials Expense</t>
  </si>
  <si>
    <t>Refuse Expense</t>
  </si>
  <si>
    <t>Licence Fee Patron/Trustees Expense</t>
  </si>
  <si>
    <t>Secretarial Pension Expenses (paid by school)</t>
  </si>
  <si>
    <t>Advertising/Public Relations Expense</t>
  </si>
  <si>
    <t>Other Professional Fees Expense</t>
  </si>
  <si>
    <t>Travel &amp; Subsistence Expense</t>
  </si>
  <si>
    <t>Medical and First Aid Expense</t>
  </si>
  <si>
    <t>Other Administration Expenses</t>
  </si>
  <si>
    <t>Loan Charges Expense</t>
  </si>
  <si>
    <t>Bank Charges Expense</t>
  </si>
  <si>
    <t>Income</t>
  </si>
  <si>
    <t>Budget</t>
  </si>
  <si>
    <t>Department grants</t>
  </si>
  <si>
    <t>Fundraising Income</t>
  </si>
  <si>
    <t>Trustees/Patron contribution</t>
  </si>
  <si>
    <t>Parents Funding</t>
  </si>
  <si>
    <t>Donations</t>
  </si>
  <si>
    <t>Other (sports grant, lottery etc.)</t>
  </si>
  <si>
    <t>Expenditure</t>
  </si>
  <si>
    <t>Professional Fees</t>
  </si>
  <si>
    <t>Building Contractor bills</t>
  </si>
  <si>
    <t>RCT/VAT payments</t>
  </si>
  <si>
    <t>Furniture and Fittings</t>
  </si>
  <si>
    <t>ICT (including wifi)</t>
  </si>
  <si>
    <t xml:space="preserve">Building Bond </t>
  </si>
  <si>
    <t>Retention payment</t>
  </si>
  <si>
    <t xml:space="preserve">Other </t>
  </si>
  <si>
    <t>Surplus/Deficit</t>
  </si>
  <si>
    <t>Do not use</t>
  </si>
  <si>
    <t>Adult Education Salaries Expense</t>
  </si>
  <si>
    <t>Standard Capitation (75%)</t>
  </si>
  <si>
    <r>
      <t xml:space="preserve">Support Services(Min. €44,900)     *(75%)                                                                                                </t>
    </r>
    <r>
      <rPr>
        <b/>
        <sz val="11"/>
        <color indexed="8"/>
        <rFont val="Calibri"/>
        <family val="2"/>
      </rPr>
      <t>1/3</t>
    </r>
  </si>
  <si>
    <t xml:space="preserve">1.The nominal code detail here should be the same as in your Sage 50. If you added additional codes to your  </t>
  </si>
  <si>
    <t>2. Ensure the figures are the same in column C and D for each nominal code</t>
  </si>
  <si>
    <t>C</t>
  </si>
  <si>
    <t>Yearly</t>
  </si>
  <si>
    <t>Copy into Import Template</t>
  </si>
  <si>
    <t>Copy &amp; paste as values into Import Template</t>
  </si>
  <si>
    <t>Income &amp; Expenditure budget please add the codes and values into the budget below. Do not leave any blank lines</t>
  </si>
  <si>
    <t>3. The detail in Column A, B &amp; D must be then copied into a Sage 50 Budget Import template for importing into Sage 50</t>
  </si>
  <si>
    <t>Monthly CashFlow Projections</t>
  </si>
  <si>
    <t>Code</t>
  </si>
  <si>
    <t>Add-amounts owing to the School</t>
  </si>
  <si>
    <r>
      <t xml:space="preserve">The excel </t>
    </r>
    <r>
      <rPr>
        <b/>
        <sz val="11"/>
        <color indexed="8"/>
        <rFont val="Arial"/>
        <family val="2"/>
      </rPr>
      <t xml:space="preserve">sheets are linked </t>
    </r>
    <r>
      <rPr>
        <sz val="11"/>
        <color indexed="8"/>
        <rFont val="Arial"/>
        <family val="2"/>
      </rPr>
      <t xml:space="preserve">and the steps listed below will maximize its benefits. </t>
    </r>
  </si>
  <si>
    <t>Click here for full instructions for importing budget figures into Sage 50.</t>
  </si>
  <si>
    <t>Using the information from the 'School Budget Preparation Information' sheet, fill in your schools estimated pupil and teacher numbers for September 2023 in the spaces indicated, this will calculate schools grants from the Department of Education.</t>
  </si>
  <si>
    <t>8. The draft budget must then be reviewed by the Finance Sub Committee and then taken to the board for final approval.</t>
  </si>
  <si>
    <t>(a)    The Grant figures are linked to this spreadsheet and will link automatically from sheet 1 'Budget Grant Calculation' worksheet.</t>
  </si>
  <si>
    <r>
      <t>Estimate what the balances on the Bank accounts should be at the 01st September 2023</t>
    </r>
    <r>
      <rPr>
        <sz val="11"/>
        <color indexed="8"/>
        <rFont val="Arial"/>
        <family val="2"/>
      </rPr>
      <t xml:space="preserve"> using the template as a guide.</t>
    </r>
    <r>
      <rPr>
        <b/>
        <sz val="11"/>
        <color indexed="8"/>
        <rFont val="Arial"/>
        <family val="2"/>
      </rPr>
      <t xml:space="preserve"> </t>
    </r>
  </si>
  <si>
    <t>The summary cash flow sheet is linked to the other spreadsheets and calculates automatically what the balance should be at the 31st August 2024.</t>
  </si>
  <si>
    <t>No. of Pupils in Approved Special Classes or Units for Mild or Moderate Learning Disabilities</t>
  </si>
  <si>
    <t>PPP School Budget 2023/24</t>
  </si>
  <si>
    <t>Pupil Enrolment 2023/24</t>
  </si>
  <si>
    <t>Physics &amp; Chemistry/Physics/Chemistry 2023/24</t>
  </si>
  <si>
    <t>Transition Year Enrolment 2023/24</t>
  </si>
  <si>
    <t xml:space="preserve">LCA Enrolment 2023/24 Year 1 and 2 </t>
  </si>
  <si>
    <t>Traveller Pupils 2023/24</t>
  </si>
  <si>
    <t>Special Needs Pupils 2023/24</t>
  </si>
  <si>
    <t>Bi Lingual Enrolment 2023/24</t>
  </si>
  <si>
    <t>JCSP Enrolment (Year 1 only) 2023/24</t>
  </si>
  <si>
    <t>2023/24</t>
  </si>
  <si>
    <r>
      <t xml:space="preserve">Secretary (Max. €23,275) </t>
    </r>
    <r>
      <rPr>
        <b/>
        <sz val="11"/>
        <color rgb="FFFF0000"/>
        <rFont val="Calibri"/>
        <family val="2"/>
        <scheme val="minor"/>
      </rPr>
      <t>(€40 basic grant only for schools that have reached an enrolment of 200 pupils, type ZERO if it is an established school that has never reached an enrolment of 200 pupils)</t>
    </r>
  </si>
  <si>
    <t>Pupil #</t>
  </si>
  <si>
    <t>Teacher #</t>
  </si>
  <si>
    <t>Subjects taught through Irish</t>
  </si>
  <si>
    <t>2023/2024</t>
  </si>
  <si>
    <t>Book Grant (Paid in June 2023 for 2023/24)</t>
  </si>
  <si>
    <t>Caretaker (Not entitled to this grant)</t>
  </si>
  <si>
    <t>Irish and Bilingual School Grant</t>
  </si>
  <si>
    <t xml:space="preserve">School Library Books Capital Grant </t>
  </si>
  <si>
    <t>Education Fees (Fee paying schools)</t>
  </si>
  <si>
    <t>Transition Year Income</t>
  </si>
  <si>
    <t>Book Rental Scheme Income</t>
  </si>
  <si>
    <t>Classroom Books Income</t>
  </si>
  <si>
    <t>Hire of Facilities Rental Income</t>
  </si>
  <si>
    <t>Journals and Year Book Income</t>
  </si>
  <si>
    <t xml:space="preserve">Student Photocopying Income </t>
  </si>
  <si>
    <t>Uniforms Income</t>
  </si>
  <si>
    <t>Religion/Ethos Income</t>
  </si>
  <si>
    <t>Unrestricted School Fundraising  (Non Capital)</t>
  </si>
  <si>
    <t>Restricted External Fundraising  (Non Capital)</t>
  </si>
  <si>
    <t>Unrestricted External Fundraising  (Non Capital)</t>
  </si>
  <si>
    <t>Substitute Teachers Expense</t>
  </si>
  <si>
    <t>Privately Paid Teachers Expense</t>
  </si>
  <si>
    <t>Supervision and Substitution Salaries Expense</t>
  </si>
  <si>
    <t>State Exam Salaries Expense</t>
  </si>
  <si>
    <t>After School Study/Club Salaries Expense</t>
  </si>
  <si>
    <t>Bus Escort Salary Expense</t>
  </si>
  <si>
    <t>Teaching Aids Expense</t>
  </si>
  <si>
    <t>Student Photocopying Expenses</t>
  </si>
  <si>
    <t>Religion/Ethos Expense</t>
  </si>
  <si>
    <t>Art Expense</t>
  </si>
  <si>
    <t>Home Economics Expense</t>
  </si>
  <si>
    <t>Science Expense</t>
  </si>
  <si>
    <t xml:space="preserve"> ICT Grant Non - Capital Expense                   </t>
  </si>
  <si>
    <t>Woodwork / Building Construction Expense</t>
  </si>
  <si>
    <t>Metalwork / Engineering Expense</t>
  </si>
  <si>
    <t>Technology Expense</t>
  </si>
  <si>
    <t>Other Subjects Expense</t>
  </si>
  <si>
    <t>Leaving Cert Applied Expense</t>
  </si>
  <si>
    <t>LCVP Expense</t>
  </si>
  <si>
    <t>Transition Year Expense</t>
  </si>
  <si>
    <t>Learning Support Expense</t>
  </si>
  <si>
    <t>Teacher Inservice and Training Expense</t>
  </si>
  <si>
    <t>Career Guidance Expense</t>
  </si>
  <si>
    <t>School Library Books Capital Grant Expense</t>
  </si>
  <si>
    <t>Physical Education Expense</t>
  </si>
  <si>
    <t>Games (excl. travel) Expense</t>
  </si>
  <si>
    <t>Bus Hire Expense</t>
  </si>
  <si>
    <t>School Tours Expense</t>
  </si>
  <si>
    <t>School Musical/Drama Expense</t>
  </si>
  <si>
    <t>Book Grant Expense</t>
  </si>
  <si>
    <t>Book Rental Scheme Expense</t>
  </si>
  <si>
    <t>Mock Examinations Expense</t>
  </si>
  <si>
    <t>School Yearbook/Journal Expense</t>
  </si>
  <si>
    <t>Trophies and Prizes Expense</t>
  </si>
  <si>
    <t>Uniform Expense</t>
  </si>
  <si>
    <t>Home School Liaison Expense</t>
  </si>
  <si>
    <t>School Excellence Fund Expense</t>
  </si>
  <si>
    <t>Student Council Expense</t>
  </si>
  <si>
    <t>Other Educational Expense</t>
  </si>
  <si>
    <t>Department of Children and Youth Affairs Activities Expense</t>
  </si>
  <si>
    <t xml:space="preserve">DSP School Meals Food Costs                       </t>
  </si>
  <si>
    <t xml:space="preserve">Other Non Capital DE Grants Expense                       </t>
  </si>
  <si>
    <t>Student Insurance Expense</t>
  </si>
  <si>
    <t>Designated Expenditure (Non Capital)</t>
  </si>
  <si>
    <t>Restricted School Fundraising Expenses  (Non Capital)</t>
  </si>
  <si>
    <t>Restricted External Fundraising Expenses  (Non Capital)</t>
  </si>
  <si>
    <t>Unrestricted External Fundraising Expenses (Non Capital)</t>
  </si>
  <si>
    <t>Unrestricted School Fundraising Expenses (Non Capital)</t>
  </si>
  <si>
    <t>Caretaker Wages Expense</t>
  </si>
  <si>
    <t>Caretaker Pension Expense</t>
  </si>
  <si>
    <t>Cleaners' Pension Expense</t>
  </si>
  <si>
    <t>Repairs to Buildings and Grounds Expense</t>
  </si>
  <si>
    <t>Repairs to Furniture, Fittings and Equipment Expense</t>
  </si>
  <si>
    <t xml:space="preserve">Routine Security Expense                                                        </t>
  </si>
  <si>
    <t xml:space="preserve">General Insurance Expense                                                   </t>
  </si>
  <si>
    <t>Heating Expense</t>
  </si>
  <si>
    <t>Light and Power Expense</t>
  </si>
  <si>
    <t>Telephone Expense / SMS Text</t>
  </si>
  <si>
    <t>Printing and Stationery Expense</t>
  </si>
  <si>
    <t>Office Equipment (Non Capital) Expense</t>
  </si>
  <si>
    <t xml:space="preserve">Non-ICT Grant Funded Office Computers Expense        </t>
  </si>
  <si>
    <t>Accounting / Auditing Expense</t>
  </si>
  <si>
    <t>Board of Management Expense</t>
  </si>
  <si>
    <t>Annual Subscriptions Expense</t>
  </si>
  <si>
    <t>InSchool Administration System Expense</t>
  </si>
  <si>
    <t>Accounting Software / Payroll Software Expense</t>
  </si>
  <si>
    <t>Hospitality Expense</t>
  </si>
  <si>
    <t>Tuck Shop Expense</t>
  </si>
  <si>
    <t>Bank Interest Expense</t>
  </si>
  <si>
    <t xml:space="preserve">Library Non Grant Funded Expense                        </t>
  </si>
  <si>
    <t>School Support Services Grant</t>
  </si>
  <si>
    <t>Formula Check</t>
  </si>
  <si>
    <t>The total of figures in the import sheet should add up to the income plus the expenditure less the contignecy in the budget</t>
  </si>
  <si>
    <t>A formula check has been added to confirm this, if there is a descrepancy with any section of the budget the check box will turn red</t>
  </si>
  <si>
    <t>Total Per Import Sheet</t>
  </si>
  <si>
    <t>Per Budget sheet</t>
  </si>
  <si>
    <t>Check</t>
  </si>
  <si>
    <t>Note this is not the surplus</t>
  </si>
  <si>
    <t>Subtotal per Import sheet</t>
  </si>
  <si>
    <t>Subtotal per Budget sheet</t>
  </si>
  <si>
    <t>y</t>
  </si>
  <si>
    <t>Estimate Opening Bank Position 1st September 2023</t>
  </si>
  <si>
    <t>Projected Balance 1st September 2023</t>
  </si>
  <si>
    <t>Balance available for spending 1st September 2023</t>
  </si>
  <si>
    <t>Projected Balance for 31st August 2024</t>
  </si>
  <si>
    <t xml:space="preserve">1. Open sheet 1 - First complete the ‘School Budget Preparation Information’ sheet </t>
  </si>
  <si>
    <t xml:space="preserve">                  The school budget preparation sheet can also be found on the FSSU website:</t>
  </si>
  <si>
    <t>here</t>
  </si>
  <si>
    <t>Budget 2023/2024 Preparation Information</t>
  </si>
  <si>
    <t>1. Projected Pupil Enrolment:</t>
  </si>
  <si>
    <t>Total Projected Pupils Enrolment numbers at September 1, 2023</t>
  </si>
  <si>
    <r>
      <t>Projected Pupils taking Physics and/or Chemistry in 5</t>
    </r>
    <r>
      <rPr>
        <vertAlign val="superscript"/>
        <sz val="13"/>
        <color theme="1"/>
        <rFont val="Tw Cen MT"/>
        <family val="2"/>
      </rPr>
      <t>th</t>
    </r>
    <r>
      <rPr>
        <sz val="13"/>
        <color theme="1"/>
        <rFont val="Tw Cen MT"/>
        <family val="2"/>
      </rPr>
      <t xml:space="preserve"> &amp; 6</t>
    </r>
    <r>
      <rPr>
        <vertAlign val="superscript"/>
        <sz val="13"/>
        <color theme="1"/>
        <rFont val="Tw Cen MT"/>
        <family val="2"/>
      </rPr>
      <t>th</t>
    </r>
    <r>
      <rPr>
        <sz val="13"/>
        <color theme="1"/>
        <rFont val="Tw Cen MT"/>
        <family val="2"/>
      </rPr>
      <t xml:space="preserve"> year</t>
    </r>
  </si>
  <si>
    <t>Projected Enrolment – Transition Year</t>
  </si>
  <si>
    <t>Projected Enrolment – Leaving Certificate Applied</t>
  </si>
  <si>
    <t xml:space="preserve">Projected Enrolment - Traveller Pupils    </t>
  </si>
  <si>
    <t>Projected Enrolment -Bi lingual pupils (subjects taught through Irish)</t>
  </si>
  <si>
    <t>Projected Enrolment - Special Needs Pupils (in Approved Special Class for mild or moderate learning disabilities)</t>
  </si>
  <si>
    <t>Projected Enrolment – Junior Certificate Schools Programme (Year 1 only)</t>
  </si>
  <si>
    <r>
      <t>Projected Enrolment – PLC Pupils</t>
    </r>
    <r>
      <rPr>
        <sz val="8"/>
        <rFont val="Times New Roman"/>
        <family val="1"/>
      </rPr>
      <t> </t>
    </r>
  </si>
  <si>
    <t>2. Teacher Information for 2023/2024:</t>
  </si>
  <si>
    <t>Number of teachers opting outs for supervision and substitution:</t>
  </si>
  <si>
    <t>Pre 01/01/2011</t>
  </si>
  <si>
    <t>Post 31/12/2010</t>
  </si>
  <si>
    <t>3. Other Staff 2023/2024</t>
  </si>
  <si>
    <t>School Secretary paid by DES (1978 Scheme</t>
  </si>
  <si>
    <t>___Yes/No___</t>
  </si>
  <si>
    <t xml:space="preserve">Please have a copy of the school’s previous payroll summary for the year ended 31/12/2022 for all employees. </t>
  </si>
  <si>
    <r>
      <t>4. Cash at Bank 1</t>
    </r>
    <r>
      <rPr>
        <b/>
        <vertAlign val="superscript"/>
        <sz val="14"/>
        <color theme="1"/>
        <rFont val="Tw Cen MT"/>
        <family val="2"/>
      </rPr>
      <t>st</t>
    </r>
    <r>
      <rPr>
        <b/>
        <sz val="14"/>
        <color theme="1"/>
        <rFont val="Tw Cen MT"/>
        <family val="2"/>
      </rPr>
      <t xml:space="preserve"> September 2023 (Estimated)</t>
    </r>
  </si>
  <si>
    <t xml:space="preserve"> Current Account Balance at September 1, 2023          </t>
  </si>
  <si>
    <t xml:space="preserve"> € ___________</t>
  </si>
  <si>
    <t xml:space="preserve">Deposit Account Balance at September 1, 2023         </t>
  </si>
  <si>
    <r>
      <t xml:space="preserve"> Other Investments at September 1, 2023</t>
    </r>
    <r>
      <rPr>
        <b/>
        <sz val="13"/>
        <color theme="1"/>
        <rFont val="Tw Cen MT"/>
        <family val="2"/>
      </rPr>
      <t xml:space="preserve">                 </t>
    </r>
  </si>
  <si>
    <t>5. Debtors:</t>
  </si>
  <si>
    <r>
      <t xml:space="preserve">Estimated amount owing </t>
    </r>
    <r>
      <rPr>
        <b/>
        <sz val="13"/>
        <color theme="1"/>
        <rFont val="Tw Cen MT"/>
        <family val="2"/>
      </rPr>
      <t>TO</t>
    </r>
    <r>
      <rPr>
        <sz val="13"/>
        <color theme="1"/>
        <rFont val="Tw Cen MT"/>
        <family val="2"/>
      </rPr>
      <t xml:space="preserve"> the School at September 1, </t>
    </r>
  </si>
  <si>
    <t>6. Creditors:</t>
  </si>
  <si>
    <r>
      <t xml:space="preserve">Estimated amount owing </t>
    </r>
    <r>
      <rPr>
        <b/>
        <sz val="13"/>
        <color theme="1"/>
        <rFont val="Tw Cen MT"/>
        <family val="2"/>
      </rPr>
      <t>BY</t>
    </r>
    <r>
      <rPr>
        <sz val="13"/>
        <color theme="1"/>
        <rFont val="Tw Cen MT"/>
        <family val="2"/>
      </rPr>
      <t xml:space="preserve"> the School at September 1, 2023     </t>
    </r>
  </si>
  <si>
    <t>7. Financial Reports:</t>
  </si>
  <si>
    <t>The following financial reports will assist you in the preparation of the budget for the 2023/2024 school year;</t>
  </si>
  <si>
    <r>
      <t>·</t>
    </r>
    <r>
      <rPr>
        <sz val="7"/>
        <color theme="1"/>
        <rFont val="Times New Roman"/>
        <family val="1"/>
      </rPr>
      <t xml:space="preserve">       </t>
    </r>
    <r>
      <rPr>
        <sz val="13"/>
        <color theme="1"/>
        <rFont val="Tw Cen MT"/>
        <family val="2"/>
      </rPr>
      <t>Income and Expenditure report from the1</t>
    </r>
    <r>
      <rPr>
        <vertAlign val="superscript"/>
        <sz val="13"/>
        <color theme="1"/>
        <rFont val="Tw Cen MT"/>
        <family val="2"/>
      </rPr>
      <t>st</t>
    </r>
    <r>
      <rPr>
        <sz val="13"/>
        <color theme="1"/>
        <rFont val="Tw Cen MT"/>
        <family val="2"/>
      </rPr>
      <t xml:space="preserve"> September 2022 to most recent reconciled period.</t>
    </r>
  </si>
  <si>
    <r>
      <t>·</t>
    </r>
    <r>
      <rPr>
        <sz val="7"/>
        <color theme="1"/>
        <rFont val="Times New Roman"/>
        <family val="1"/>
      </rPr>
      <t xml:space="preserve">       </t>
    </r>
    <r>
      <rPr>
        <sz val="13"/>
        <color theme="1"/>
        <rFont val="Tw Cen MT"/>
        <family val="2"/>
      </rPr>
      <t>Nominal ledger activity report from the 1</t>
    </r>
    <r>
      <rPr>
        <vertAlign val="superscript"/>
        <sz val="13"/>
        <color theme="1"/>
        <rFont val="Tw Cen MT"/>
        <family val="2"/>
      </rPr>
      <t>st</t>
    </r>
    <r>
      <rPr>
        <sz val="13"/>
        <color theme="1"/>
        <rFont val="Tw Cen MT"/>
        <family val="2"/>
      </rPr>
      <t xml:space="preserve"> September 2022 to most recent reconciled period.</t>
    </r>
  </si>
  <si>
    <r>
      <t>·</t>
    </r>
    <r>
      <rPr>
        <sz val="7"/>
        <color theme="1"/>
        <rFont val="Times New Roman"/>
        <family val="1"/>
      </rPr>
      <t xml:space="preserve">       </t>
    </r>
    <r>
      <rPr>
        <sz val="13"/>
        <color theme="1"/>
        <rFont val="Tw Cen MT"/>
        <family val="2"/>
      </rPr>
      <t>Income and Expenditure report from the 1</t>
    </r>
    <r>
      <rPr>
        <vertAlign val="superscript"/>
        <sz val="13"/>
        <color theme="1"/>
        <rFont val="Tw Cen MT"/>
        <family val="2"/>
      </rPr>
      <t>st</t>
    </r>
    <r>
      <rPr>
        <sz val="13"/>
        <color theme="1"/>
        <rFont val="Tw Cen MT"/>
        <family val="2"/>
      </rPr>
      <t xml:space="preserve"> September 2021 to 31</t>
    </r>
    <r>
      <rPr>
        <vertAlign val="superscript"/>
        <sz val="13"/>
        <color theme="1"/>
        <rFont val="Tw Cen MT"/>
        <family val="2"/>
      </rPr>
      <t>st</t>
    </r>
    <r>
      <rPr>
        <sz val="13"/>
        <color theme="1"/>
        <rFont val="Tw Cen MT"/>
        <family val="2"/>
      </rPr>
      <t xml:space="preserve"> August 2022. </t>
    </r>
  </si>
  <si>
    <r>
      <t>·</t>
    </r>
    <r>
      <rPr>
        <sz val="7"/>
        <color theme="1"/>
        <rFont val="Times New Roman"/>
        <family val="1"/>
      </rPr>
      <t xml:space="preserve">       </t>
    </r>
    <r>
      <rPr>
        <sz val="13"/>
        <color theme="1"/>
        <rFont val="Tw Cen MT"/>
        <family val="2"/>
      </rPr>
      <t>Nominal ledger activity report from the 1</t>
    </r>
    <r>
      <rPr>
        <vertAlign val="superscript"/>
        <sz val="13"/>
        <color theme="1"/>
        <rFont val="Tw Cen MT"/>
        <family val="2"/>
      </rPr>
      <t>st</t>
    </r>
    <r>
      <rPr>
        <sz val="13"/>
        <color theme="1"/>
        <rFont val="Tw Cen MT"/>
        <family val="2"/>
      </rPr>
      <t xml:space="preserve"> September 2021 to 31</t>
    </r>
    <r>
      <rPr>
        <vertAlign val="superscript"/>
        <sz val="13"/>
        <color theme="1"/>
        <rFont val="Tw Cen MT"/>
        <family val="2"/>
      </rPr>
      <t>st</t>
    </r>
    <r>
      <rPr>
        <sz val="13"/>
        <color theme="1"/>
        <rFont val="Tw Cen MT"/>
        <family val="2"/>
      </rPr>
      <t xml:space="preserve"> August 2022.</t>
    </r>
  </si>
  <si>
    <r>
      <t>·</t>
    </r>
    <r>
      <rPr>
        <sz val="7"/>
        <color theme="1"/>
        <rFont val="Times New Roman"/>
        <family val="1"/>
      </rPr>
      <t xml:space="preserve">       </t>
    </r>
    <r>
      <rPr>
        <sz val="13"/>
        <color theme="1"/>
        <rFont val="Tw Cen MT"/>
        <family val="2"/>
      </rPr>
      <t xml:space="preserve">Current list of employees paid directly on the school payroll. </t>
    </r>
  </si>
  <si>
    <t xml:space="preserve">2. Open sheet 2 - Budget Grant Calculation  </t>
  </si>
  <si>
    <t>3. Open sheet 3 - Income and Expenditure Budget</t>
  </si>
  <si>
    <t xml:space="preserve">4. Open sheet 4 - Opening Bank Position  </t>
  </si>
  <si>
    <t xml:space="preserve">5. Open sheet 5 - Estimated Bank Cashflow  </t>
  </si>
  <si>
    <t>6. Open Sheet 6 - Capital Budget</t>
  </si>
  <si>
    <t>7. Open sheet 7– Monthly Cashflow</t>
  </si>
  <si>
    <r>
      <rPr>
        <b/>
        <sz val="11"/>
        <rFont val="Arial"/>
        <family val="2"/>
      </rPr>
      <t xml:space="preserve">10. Sheet 8 - Sage 50 Import </t>
    </r>
    <r>
      <rPr>
        <sz val="11"/>
        <rFont val="Arial"/>
        <family val="2"/>
      </rPr>
      <t xml:space="preserve">
This sheet contains instructions on importing the budget into the Sage accounts system. The budget must only be entered/imported to the accounts system after the current year end 31.08.2023 has been run. </t>
    </r>
  </si>
  <si>
    <t>9. The final budget form should be signed by the chairperson and a copy filed in the school. This should be included in the minutes of the meeting. A copy should be forwarded to the Patron/Trustees</t>
  </si>
  <si>
    <t>PLC Pupils 2023/24</t>
  </si>
  <si>
    <t>PLC Pupils</t>
  </si>
  <si>
    <t>Included in other state funding</t>
  </si>
  <si>
    <t>PLC funding included here</t>
  </si>
  <si>
    <t>Estimate what the balances on the Bank accounts should be at the 01st September 2023 based on current information &amp; previous experience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</si>
</sst>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quot;€&quot;#,##0.00_);\(&quot;€&quot;#,##0.00\)"/>
    <numFmt numFmtId="165" formatCode="&quot;€&quot;#,##0.00_);[Red]\(&quot;€&quot;#,##0.00\)"/>
    <numFmt numFmtId="166" formatCode="_(&quot;€&quot;* #,##0.00_);_(&quot;€&quot;* \(#,##0.00\);_(&quot;€&quot;* &quot;-&quot;??_);_(@_)"/>
    <numFmt numFmtId="167" formatCode="_(* #,##0.00_);_(* \(#,##0.00\);_(* &quot;-&quot;??_);_(@_)"/>
    <numFmt numFmtId="168" formatCode="&quot;€&quot;#,##0"/>
    <numFmt numFmtId="169" formatCode="_-* #,##0_-;\-* #,##0_-;_-* &quot;-&quot;??_-;_-@_-"/>
  </numFmts>
  <fonts count="65" x14ac:knownFonts="1">
    <font>
      <sz val="11"/>
      <color theme="1"/>
      <name val="Calibri"/>
      <family val="2"/>
      <scheme val="minor"/>
    </font>
    <font>
      <sz val="12"/>
      <color theme="1"/>
      <name val="Calibri"/>
      <family val="2"/>
      <scheme val="minor"/>
    </font>
    <font>
      <sz val="12"/>
      <color theme="1"/>
      <name val="Calibri"/>
      <family val="2"/>
      <scheme val="minor"/>
    </font>
    <font>
      <b/>
      <sz val="11"/>
      <color indexed="8"/>
      <name val="Calibri"/>
      <family val="2"/>
    </font>
    <font>
      <sz val="10"/>
      <name val="Arial"/>
      <family val="2"/>
    </font>
    <font>
      <b/>
      <sz val="14"/>
      <name val="Arial"/>
      <family val="2"/>
    </font>
    <font>
      <b/>
      <sz val="18"/>
      <name val="Times New Roman"/>
      <family val="1"/>
    </font>
    <font>
      <b/>
      <sz val="10"/>
      <name val="Arial"/>
      <family val="2"/>
    </font>
    <font>
      <b/>
      <sz val="8"/>
      <name val="Arial"/>
      <family val="2"/>
    </font>
    <font>
      <sz val="8"/>
      <name val="Arial"/>
      <family val="2"/>
    </font>
    <font>
      <sz val="10"/>
      <color indexed="8"/>
      <name val="Calibri"/>
      <family val="2"/>
    </font>
    <font>
      <b/>
      <sz val="11"/>
      <color indexed="8"/>
      <name val="Arial"/>
      <family val="2"/>
    </font>
    <font>
      <sz val="11"/>
      <color indexed="8"/>
      <name val="Arial"/>
      <family val="2"/>
    </font>
    <font>
      <sz val="8"/>
      <color indexed="8"/>
      <name val="Calibri"/>
      <family val="2"/>
    </font>
    <font>
      <sz val="11"/>
      <color theme="1"/>
      <name val="Calibri"/>
      <family val="2"/>
      <scheme val="minor"/>
    </font>
    <font>
      <b/>
      <sz val="11"/>
      <color theme="1"/>
      <name val="Calibri"/>
      <family val="2"/>
      <scheme val="minor"/>
    </font>
    <font>
      <sz val="16"/>
      <color theme="1"/>
      <name val="Calibri"/>
      <family val="2"/>
      <scheme val="minor"/>
    </font>
    <font>
      <b/>
      <u/>
      <sz val="14"/>
      <color theme="1"/>
      <name val="Calibri"/>
      <family val="2"/>
      <scheme val="minor"/>
    </font>
    <font>
      <b/>
      <u/>
      <sz val="11"/>
      <color theme="1"/>
      <name val="Calibri"/>
      <family val="2"/>
      <scheme val="minor"/>
    </font>
    <font>
      <b/>
      <sz val="14"/>
      <color theme="1"/>
      <name val="Calibri"/>
      <family val="2"/>
      <scheme val="minor"/>
    </font>
    <font>
      <b/>
      <sz val="16"/>
      <color theme="1"/>
      <name val="Times New Roman"/>
      <family val="1"/>
    </font>
    <font>
      <sz val="16"/>
      <color theme="1"/>
      <name val="Arial Black"/>
      <family val="2"/>
    </font>
    <font>
      <b/>
      <sz val="16"/>
      <color theme="1"/>
      <name val="Arial Black"/>
      <family val="2"/>
    </font>
    <font>
      <sz val="11"/>
      <color theme="1"/>
      <name val="Times New Roman"/>
      <family val="1"/>
    </font>
    <font>
      <sz val="16"/>
      <color theme="1"/>
      <name val="Times New Roman"/>
      <family val="1"/>
    </font>
    <font>
      <b/>
      <sz val="18"/>
      <color theme="1"/>
      <name val="Times New Roman"/>
      <family val="1"/>
    </font>
    <font>
      <b/>
      <sz val="18"/>
      <color theme="1"/>
      <name val="Calibri"/>
      <family val="2"/>
      <scheme val="minor"/>
    </font>
    <font>
      <b/>
      <sz val="16"/>
      <color theme="1"/>
      <name val="Calibri"/>
      <family val="2"/>
      <scheme val="minor"/>
    </font>
    <font>
      <sz val="12"/>
      <color theme="1"/>
      <name val="Calibri"/>
      <family val="2"/>
      <scheme val="minor"/>
    </font>
    <font>
      <sz val="8"/>
      <color theme="1"/>
      <name val="Calibri"/>
      <family val="2"/>
      <scheme val="minor"/>
    </font>
    <font>
      <sz val="10"/>
      <color theme="1"/>
      <name val="Calibri"/>
      <family val="2"/>
      <scheme val="minor"/>
    </font>
    <font>
      <b/>
      <sz val="14"/>
      <color theme="1"/>
      <name val="Times New Roman"/>
      <family val="1"/>
    </font>
    <font>
      <b/>
      <sz val="12"/>
      <color theme="1"/>
      <name val="Calibri"/>
      <family val="2"/>
      <scheme val="minor"/>
    </font>
    <font>
      <b/>
      <i/>
      <sz val="10"/>
      <color theme="1"/>
      <name val="Calibri"/>
      <family val="2"/>
      <scheme val="minor"/>
    </font>
    <font>
      <b/>
      <sz val="10"/>
      <color theme="1"/>
      <name val="Calibri"/>
      <family val="2"/>
      <scheme val="minor"/>
    </font>
    <font>
      <b/>
      <i/>
      <sz val="14"/>
      <color theme="1"/>
      <name val="Calibri"/>
      <family val="2"/>
      <scheme val="minor"/>
    </font>
    <font>
      <b/>
      <sz val="8"/>
      <color theme="1"/>
      <name val="Calibri"/>
      <family val="2"/>
      <scheme val="minor"/>
    </font>
    <font>
      <b/>
      <i/>
      <sz val="12"/>
      <color theme="1"/>
      <name val="Times New Roman"/>
      <family val="1"/>
    </font>
    <font>
      <b/>
      <sz val="18"/>
      <color rgb="FF000000"/>
      <name val="Times New Roman"/>
      <family val="1"/>
    </font>
    <font>
      <b/>
      <sz val="10"/>
      <color rgb="FF000000"/>
      <name val="Times New Roman"/>
      <family val="1"/>
    </font>
    <font>
      <b/>
      <sz val="11"/>
      <color rgb="FF000000"/>
      <name val="Arial"/>
      <family val="2"/>
    </font>
    <font>
      <sz val="11"/>
      <color rgb="FF000000"/>
      <name val="Arial"/>
      <family val="2"/>
    </font>
    <font>
      <b/>
      <i/>
      <sz val="8"/>
      <color theme="1"/>
      <name val="Calibri"/>
      <family val="2"/>
      <scheme val="minor"/>
    </font>
    <font>
      <sz val="11"/>
      <name val="Arial"/>
      <family val="2"/>
    </font>
    <font>
      <sz val="11"/>
      <name val="Calibri"/>
      <family val="2"/>
      <scheme val="minor"/>
    </font>
    <font>
      <b/>
      <sz val="11"/>
      <name val="Arial"/>
      <family val="2"/>
    </font>
    <font>
      <b/>
      <i/>
      <sz val="10"/>
      <color rgb="FFFF0000"/>
      <name val="Calibri"/>
      <family val="2"/>
      <scheme val="minor"/>
    </font>
    <font>
      <b/>
      <sz val="11"/>
      <color rgb="FFFF0000"/>
      <name val="Calibri"/>
      <family val="2"/>
      <scheme val="minor"/>
    </font>
    <font>
      <sz val="10"/>
      <color theme="9" tint="-0.249977111117893"/>
      <name val="Calibri"/>
      <family val="2"/>
      <scheme val="minor"/>
    </font>
    <font>
      <sz val="11"/>
      <color theme="9" tint="-0.249977111117893"/>
      <name val="Calibri"/>
      <family val="2"/>
      <scheme val="minor"/>
    </font>
    <font>
      <sz val="10"/>
      <name val="Calibri"/>
      <family val="2"/>
      <scheme val="minor"/>
    </font>
    <font>
      <b/>
      <i/>
      <sz val="12"/>
      <color theme="1"/>
      <name val="Calibri"/>
      <family val="2"/>
      <scheme val="minor"/>
    </font>
    <font>
      <i/>
      <sz val="12"/>
      <color theme="1"/>
      <name val="Calibri"/>
      <family val="2"/>
      <scheme val="minor"/>
    </font>
    <font>
      <b/>
      <i/>
      <sz val="12"/>
      <color rgb="FF000000"/>
      <name val="Calibri"/>
      <family val="2"/>
      <scheme val="minor"/>
    </font>
    <font>
      <u/>
      <sz val="11"/>
      <color theme="10"/>
      <name val="Calibri"/>
      <family val="2"/>
      <scheme val="minor"/>
    </font>
    <font>
      <b/>
      <sz val="14"/>
      <color theme="1"/>
      <name val="Tw Cen MT"/>
      <family val="2"/>
    </font>
    <font>
      <sz val="13"/>
      <color theme="1"/>
      <name val="Tw Cen MT"/>
      <family val="2"/>
    </font>
    <font>
      <vertAlign val="superscript"/>
      <sz val="13"/>
      <color theme="1"/>
      <name val="Tw Cen MT"/>
      <family val="2"/>
    </font>
    <font>
      <sz val="13"/>
      <name val="Tw Cen MT"/>
      <family val="2"/>
    </font>
    <font>
      <sz val="8"/>
      <name val="Times New Roman"/>
      <family val="1"/>
    </font>
    <font>
      <u/>
      <sz val="13"/>
      <color theme="1"/>
      <name val="Tw Cen MT"/>
      <family val="2"/>
    </font>
    <font>
      <b/>
      <vertAlign val="superscript"/>
      <sz val="14"/>
      <color theme="1"/>
      <name val="Tw Cen MT"/>
      <family val="2"/>
    </font>
    <font>
      <b/>
      <sz val="13"/>
      <color theme="1"/>
      <name val="Tw Cen MT"/>
      <family val="2"/>
    </font>
    <font>
      <sz val="13"/>
      <color theme="1"/>
      <name val="Symbol"/>
      <family val="1"/>
      <charset val="2"/>
    </font>
    <font>
      <sz val="7"/>
      <color theme="1"/>
      <name val="Times New Roman"/>
      <family val="1"/>
    </font>
  </fonts>
  <fills count="20">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3" tint="0.59999389629810485"/>
        <bgColor indexed="64"/>
      </patternFill>
    </fill>
    <fill>
      <patternFill patternType="solid">
        <fgColor theme="5" tint="0.39997558519241921"/>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tint="-0.34998626667073579"/>
        <bgColor indexed="64"/>
      </patternFill>
    </fill>
    <fill>
      <patternFill patternType="solid">
        <fgColor rgb="FFFF0000"/>
        <bgColor indexed="64"/>
      </patternFill>
    </fill>
    <fill>
      <patternFill patternType="solid">
        <fgColor theme="8" tint="0.59999389629810485"/>
        <bgColor indexed="64"/>
      </patternFill>
    </fill>
  </fills>
  <borders count="67">
    <border>
      <left/>
      <right/>
      <top/>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thin">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style="medium">
        <color indexed="64"/>
      </right>
      <top style="medium">
        <color indexed="64"/>
      </top>
      <bottom style="thin">
        <color indexed="64"/>
      </bottom>
      <diagonal/>
    </border>
    <border>
      <left/>
      <right style="dotted">
        <color indexed="64"/>
      </right>
      <top style="dotted">
        <color indexed="64"/>
      </top>
      <bottom style="dotted">
        <color indexed="64"/>
      </bottom>
      <diagonal/>
    </border>
    <border>
      <left/>
      <right style="dotted">
        <color indexed="64"/>
      </right>
      <top style="dotted">
        <color indexed="64"/>
      </top>
      <bottom style="thin">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thin">
        <color indexed="64"/>
      </bottom>
      <diagonal/>
    </border>
    <border>
      <left style="medium">
        <color indexed="64"/>
      </left>
      <right style="medium">
        <color indexed="64"/>
      </right>
      <top style="hair">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s>
  <cellStyleXfs count="7">
    <xf numFmtId="0" fontId="0" fillId="0" borderId="0"/>
    <xf numFmtId="167" fontId="14" fillId="0" borderId="0" applyFont="0" applyFill="0" applyBorder="0" applyAlignment="0" applyProtection="0"/>
    <xf numFmtId="166" fontId="14" fillId="0" borderId="0" applyFont="0" applyFill="0" applyBorder="0" applyAlignment="0" applyProtection="0"/>
    <xf numFmtId="0" fontId="4" fillId="0" borderId="0"/>
    <xf numFmtId="9" fontId="14" fillId="0" borderId="0" applyFont="0" applyFill="0" applyBorder="0" applyAlignment="0" applyProtection="0"/>
    <xf numFmtId="0" fontId="54" fillId="0" borderId="0" applyNumberFormat="0" applyFill="0" applyBorder="0" applyAlignment="0" applyProtection="0"/>
    <xf numFmtId="43" fontId="14" fillId="0" borderId="0" applyFont="0" applyFill="0" applyBorder="0" applyAlignment="0" applyProtection="0"/>
  </cellStyleXfs>
  <cellXfs count="416">
    <xf numFmtId="0" fontId="0" fillId="0" borderId="0" xfId="0"/>
    <xf numFmtId="0" fontId="15" fillId="0" borderId="1" xfId="0" applyFont="1" applyBorder="1"/>
    <xf numFmtId="0" fontId="0" fillId="0" borderId="1" xfId="0" applyBorder="1"/>
    <xf numFmtId="165" fontId="15" fillId="0" borderId="0" xfId="0" applyNumberFormat="1" applyFont="1" applyAlignment="1">
      <alignment horizontal="right"/>
    </xf>
    <xf numFmtId="0" fontId="15" fillId="0" borderId="2" xfId="0" applyFont="1" applyBorder="1"/>
    <xf numFmtId="0" fontId="15" fillId="0" borderId="1" xfId="0" applyFont="1" applyBorder="1" applyAlignment="1">
      <alignment horizontal="right"/>
    </xf>
    <xf numFmtId="0" fontId="15" fillId="0" borderId="3" xfId="0" applyFont="1" applyBorder="1"/>
    <xf numFmtId="166" fontId="14" fillId="0" borderId="0" xfId="2" applyFont="1"/>
    <xf numFmtId="164" fontId="0" fillId="0" borderId="0" xfId="0" applyNumberFormat="1"/>
    <xf numFmtId="0" fontId="16" fillId="0" borderId="0" xfId="0" applyFont="1"/>
    <xf numFmtId="168" fontId="16" fillId="0" borderId="0" xfId="0" applyNumberFormat="1" applyFont="1"/>
    <xf numFmtId="0" fontId="0" fillId="0" borderId="0" xfId="0" applyAlignment="1">
      <alignment horizontal="right"/>
    </xf>
    <xf numFmtId="164" fontId="0" fillId="0" borderId="0" xfId="0" applyNumberFormat="1" applyProtection="1">
      <protection locked="0"/>
    </xf>
    <xf numFmtId="0" fontId="0" fillId="0" borderId="0" xfId="0" applyProtection="1">
      <protection locked="0"/>
    </xf>
    <xf numFmtId="0" fontId="15" fillId="0" borderId="0" xfId="0" applyFont="1" applyAlignment="1" applyProtection="1">
      <alignment horizontal="center"/>
      <protection locked="0"/>
    </xf>
    <xf numFmtId="0" fontId="15" fillId="0" borderId="0" xfId="0" applyFont="1" applyAlignment="1" applyProtection="1">
      <alignment horizontal="right"/>
      <protection locked="0"/>
    </xf>
    <xf numFmtId="0" fontId="0" fillId="0" borderId="0" xfId="0" applyAlignment="1" applyProtection="1">
      <alignment horizontal="right"/>
      <protection locked="0"/>
    </xf>
    <xf numFmtId="0" fontId="15" fillId="0" borderId="0" xfId="0" applyFont="1" applyProtection="1">
      <protection locked="0"/>
    </xf>
    <xf numFmtId="16" fontId="15" fillId="0" borderId="0" xfId="0" quotePrefix="1" applyNumberFormat="1" applyFont="1" applyAlignment="1" applyProtection="1">
      <alignment horizontal="right"/>
      <protection locked="0"/>
    </xf>
    <xf numFmtId="0" fontId="16" fillId="0" borderId="0" xfId="0" applyFont="1" applyProtection="1">
      <protection locked="0"/>
    </xf>
    <xf numFmtId="0" fontId="17" fillId="0" borderId="0" xfId="0" applyFont="1" applyProtection="1">
      <protection locked="0"/>
    </xf>
    <xf numFmtId="0" fontId="18" fillId="0" borderId="0" xfId="0" applyFont="1" applyProtection="1">
      <protection locked="0"/>
    </xf>
    <xf numFmtId="0" fontId="15" fillId="0" borderId="4" xfId="0" applyFont="1" applyBorder="1" applyProtection="1">
      <protection locked="0"/>
    </xf>
    <xf numFmtId="0" fontId="15" fillId="0" borderId="2" xfId="0" applyFont="1" applyBorder="1" applyAlignment="1" applyProtection="1">
      <alignment horizontal="right"/>
      <protection locked="0"/>
    </xf>
    <xf numFmtId="0" fontId="0" fillId="0" borderId="2" xfId="0" applyBorder="1" applyProtection="1">
      <protection locked="0"/>
    </xf>
    <xf numFmtId="164" fontId="0" fillId="3" borderId="0" xfId="0" applyNumberFormat="1" applyFill="1"/>
    <xf numFmtId="0" fontId="0" fillId="3" borderId="5" xfId="0" applyFill="1" applyBorder="1"/>
    <xf numFmtId="0" fontId="5" fillId="3" borderId="6" xfId="3" applyFont="1" applyFill="1" applyBorder="1" applyAlignment="1">
      <alignment horizontal="center"/>
    </xf>
    <xf numFmtId="165" fontId="15" fillId="3" borderId="6" xfId="0" applyNumberFormat="1" applyFont="1" applyFill="1" applyBorder="1" applyAlignment="1">
      <alignment horizontal="right"/>
    </xf>
    <xf numFmtId="0" fontId="0" fillId="3" borderId="6" xfId="0" applyFill="1" applyBorder="1"/>
    <xf numFmtId="164" fontId="14" fillId="3" borderId="0" xfId="2" applyNumberFormat="1" applyFont="1" applyFill="1" applyProtection="1"/>
    <xf numFmtId="164" fontId="14" fillId="3" borderId="0" xfId="2" applyNumberFormat="1" applyFont="1" applyFill="1" applyProtection="1">
      <protection locked="0"/>
    </xf>
    <xf numFmtId="0" fontId="19" fillId="0" borderId="8" xfId="0" applyFont="1" applyBorder="1" applyProtection="1">
      <protection locked="0"/>
    </xf>
    <xf numFmtId="0" fontId="19" fillId="0" borderId="6" xfId="0" applyFont="1" applyBorder="1" applyProtection="1">
      <protection locked="0"/>
    </xf>
    <xf numFmtId="0" fontId="19" fillId="0" borderId="6" xfId="0" applyFont="1" applyBorder="1"/>
    <xf numFmtId="164" fontId="19" fillId="0" borderId="5" xfId="0" applyNumberFormat="1" applyFont="1" applyBorder="1"/>
    <xf numFmtId="1" fontId="0" fillId="0" borderId="0" xfId="0" applyNumberFormat="1"/>
    <xf numFmtId="0" fontId="20" fillId="0" borderId="0" xfId="0" applyFont="1" applyProtection="1">
      <protection locked="0"/>
    </xf>
    <xf numFmtId="0" fontId="21" fillId="0" borderId="0" xfId="0" applyFont="1" applyAlignment="1">
      <alignment horizontal="center"/>
    </xf>
    <xf numFmtId="0" fontId="21" fillId="0" borderId="0" xfId="0" applyFont="1"/>
    <xf numFmtId="0" fontId="22" fillId="0" borderId="0" xfId="0" applyFont="1" applyAlignment="1" applyProtection="1">
      <alignment horizontal="center"/>
      <protection locked="0"/>
    </xf>
    <xf numFmtId="0" fontId="22" fillId="0" borderId="0" xfId="0" applyFont="1" applyProtection="1">
      <protection locked="0"/>
    </xf>
    <xf numFmtId="0" fontId="15" fillId="0" borderId="0" xfId="0" applyFont="1"/>
    <xf numFmtId="0" fontId="15" fillId="0" borderId="1" xfId="0" applyFont="1" applyBorder="1" applyAlignment="1">
      <alignment horizontal="center"/>
    </xf>
    <xf numFmtId="164" fontId="15" fillId="0" borderId="9" xfId="0" applyNumberFormat="1" applyFont="1" applyBorder="1" applyAlignment="1">
      <alignment horizontal="center"/>
    </xf>
    <xf numFmtId="0" fontId="15" fillId="0" borderId="2" xfId="0" applyFont="1" applyBorder="1" applyAlignment="1" applyProtection="1">
      <alignment horizontal="center"/>
      <protection locked="0"/>
    </xf>
    <xf numFmtId="164" fontId="15" fillId="0" borderId="10" xfId="0" applyNumberFormat="1" applyFont="1" applyBorder="1" applyAlignment="1" applyProtection="1">
      <alignment horizontal="center"/>
      <protection locked="0"/>
    </xf>
    <xf numFmtId="0" fontId="0" fillId="0" borderId="11" xfId="0" applyBorder="1" applyProtection="1">
      <protection locked="0"/>
    </xf>
    <xf numFmtId="0" fontId="23" fillId="0" borderId="0" xfId="0" applyFont="1" applyAlignment="1">
      <alignment horizontal="justify"/>
    </xf>
    <xf numFmtId="0" fontId="23" fillId="0" borderId="0" xfId="0" applyFont="1"/>
    <xf numFmtId="0" fontId="20" fillId="0" borderId="0" xfId="0" applyFont="1" applyAlignment="1" applyProtection="1">
      <alignment horizontal="center"/>
      <protection locked="0"/>
    </xf>
    <xf numFmtId="0" fontId="25" fillId="0" borderId="0" xfId="0" applyFont="1" applyAlignment="1" applyProtection="1">
      <alignment horizontal="center"/>
      <protection locked="0"/>
    </xf>
    <xf numFmtId="0" fontId="25" fillId="0" borderId="0" xfId="0" applyFont="1"/>
    <xf numFmtId="164" fontId="25" fillId="0" borderId="0" xfId="0" applyNumberFormat="1" applyFont="1"/>
    <xf numFmtId="0" fontId="25" fillId="0" borderId="0" xfId="0" applyFont="1" applyAlignment="1">
      <alignment horizontal="center"/>
    </xf>
    <xf numFmtId="0" fontId="24" fillId="0" borderId="0" xfId="0" applyFont="1" applyProtection="1">
      <protection locked="0"/>
    </xf>
    <xf numFmtId="0" fontId="23" fillId="0" borderId="0" xfId="0" applyFont="1" applyProtection="1">
      <protection locked="0"/>
    </xf>
    <xf numFmtId="0" fontId="20" fillId="0" borderId="0" xfId="0" applyFont="1"/>
    <xf numFmtId="0" fontId="0" fillId="0" borderId="12" xfId="0" applyBorder="1"/>
    <xf numFmtId="0" fontId="0" fillId="0" borderId="13" xfId="0" applyBorder="1"/>
    <xf numFmtId="0" fontId="26" fillId="0" borderId="14" xfId="0" applyFont="1" applyBorder="1"/>
    <xf numFmtId="0" fontId="0" fillId="0" borderId="15" xfId="0" applyBorder="1"/>
    <xf numFmtId="0" fontId="20" fillId="0" borderId="14" xfId="0" applyFont="1" applyBorder="1" applyProtection="1">
      <protection locked="0"/>
    </xf>
    <xf numFmtId="0" fontId="27" fillId="0" borderId="0" xfId="0" applyFont="1" applyAlignment="1" applyProtection="1">
      <alignment horizontal="center"/>
      <protection locked="0"/>
    </xf>
    <xf numFmtId="0" fontId="20" fillId="0" borderId="16" xfId="0" applyFont="1" applyBorder="1" applyProtection="1">
      <protection locked="0"/>
    </xf>
    <xf numFmtId="0" fontId="27" fillId="0" borderId="11" xfId="0" applyFont="1" applyBorder="1" applyAlignment="1" applyProtection="1">
      <alignment horizontal="center"/>
      <protection locked="0"/>
    </xf>
    <xf numFmtId="0" fontId="0" fillId="0" borderId="11" xfId="0" applyBorder="1"/>
    <xf numFmtId="0" fontId="7" fillId="3" borderId="8" xfId="3" applyFont="1" applyFill="1" applyBorder="1"/>
    <xf numFmtId="0" fontId="4" fillId="3" borderId="6" xfId="3" applyFill="1" applyBorder="1"/>
    <xf numFmtId="3" fontId="0" fillId="0" borderId="0" xfId="0" applyNumberFormat="1" applyProtection="1">
      <protection locked="0"/>
    </xf>
    <xf numFmtId="0" fontId="0" fillId="2" borderId="0" xfId="0" quotePrefix="1" applyFill="1" applyAlignment="1">
      <alignment horizontal="left"/>
    </xf>
    <xf numFmtId="0" fontId="3" fillId="0" borderId="0" xfId="0" applyFont="1" applyAlignment="1">
      <alignment horizontal="left"/>
    </xf>
    <xf numFmtId="0" fontId="8" fillId="0" borderId="0" xfId="3" applyFont="1"/>
    <xf numFmtId="0" fontId="8" fillId="0" borderId="0" xfId="3" applyFont="1" applyAlignment="1">
      <alignment horizontal="center"/>
    </xf>
    <xf numFmtId="0" fontId="30" fillId="0" borderId="17" xfId="0" applyFont="1" applyBorder="1" applyProtection="1">
      <protection locked="0"/>
    </xf>
    <xf numFmtId="0" fontId="30" fillId="0" borderId="18" xfId="0" applyFont="1" applyBorder="1" applyProtection="1">
      <protection locked="0"/>
    </xf>
    <xf numFmtId="0" fontId="30" fillId="0" borderId="18" xfId="0" applyFont="1" applyBorder="1"/>
    <xf numFmtId="0" fontId="30" fillId="0" borderId="19" xfId="0" applyFont="1" applyBorder="1"/>
    <xf numFmtId="0" fontId="30" fillId="0" borderId="19" xfId="0" applyFont="1" applyBorder="1" applyProtection="1">
      <protection locked="0"/>
    </xf>
    <xf numFmtId="0" fontId="30" fillId="0" borderId="17" xfId="0" applyFont="1" applyBorder="1"/>
    <xf numFmtId="0" fontId="28" fillId="0" borderId="18" xfId="0" applyFont="1" applyBorder="1" applyProtection="1">
      <protection locked="0"/>
    </xf>
    <xf numFmtId="0" fontId="19" fillId="0" borderId="0" xfId="0" applyFont="1" applyProtection="1">
      <protection locked="0"/>
    </xf>
    <xf numFmtId="0" fontId="19" fillId="0" borderId="0" xfId="0" applyFont="1"/>
    <xf numFmtId="0" fontId="26" fillId="0" borderId="0" xfId="0" applyFont="1"/>
    <xf numFmtId="164" fontId="26" fillId="0" borderId="0" xfId="0" applyNumberFormat="1" applyFont="1"/>
    <xf numFmtId="0" fontId="19" fillId="0" borderId="0" xfId="0" applyFont="1" applyAlignment="1" applyProtection="1">
      <alignment horizontal="center"/>
      <protection locked="0"/>
    </xf>
    <xf numFmtId="168" fontId="16" fillId="4" borderId="0" xfId="0" applyNumberFormat="1" applyFont="1" applyFill="1"/>
    <xf numFmtId="168" fontId="16" fillId="4" borderId="18" xfId="0" applyNumberFormat="1" applyFont="1" applyFill="1" applyBorder="1"/>
    <xf numFmtId="0" fontId="24" fillId="0" borderId="20" xfId="0" applyFont="1" applyBorder="1"/>
    <xf numFmtId="1" fontId="20" fillId="0" borderId="0" xfId="0" applyNumberFormat="1" applyFont="1" applyAlignment="1" applyProtection="1">
      <alignment horizontal="center"/>
      <protection locked="0"/>
    </xf>
    <xf numFmtId="1" fontId="20" fillId="0" borderId="0" xfId="0" applyNumberFormat="1" applyFont="1"/>
    <xf numFmtId="0" fontId="27" fillId="6" borderId="21" xfId="0" applyFont="1" applyFill="1" applyBorder="1"/>
    <xf numFmtId="0" fontId="30" fillId="5" borderId="22" xfId="0" applyFont="1" applyFill="1" applyBorder="1" applyAlignment="1">
      <alignment horizontal="left"/>
    </xf>
    <xf numFmtId="0" fontId="30" fillId="5" borderId="23" xfId="0" applyFont="1" applyFill="1" applyBorder="1" applyAlignment="1">
      <alignment horizontal="left"/>
    </xf>
    <xf numFmtId="0" fontId="30" fillId="2" borderId="23" xfId="0" applyFont="1" applyFill="1" applyBorder="1" applyAlignment="1">
      <alignment horizontal="left"/>
    </xf>
    <xf numFmtId="0" fontId="30" fillId="0" borderId="23" xfId="0" applyFont="1" applyBorder="1"/>
    <xf numFmtId="0" fontId="30" fillId="0" borderId="23" xfId="0" applyFont="1" applyBorder="1" applyAlignment="1">
      <alignment horizontal="left"/>
    </xf>
    <xf numFmtId="0" fontId="30" fillId="2" borderId="24" xfId="0" applyFont="1" applyFill="1" applyBorder="1" applyAlignment="1">
      <alignment horizontal="left"/>
    </xf>
    <xf numFmtId="0" fontId="30" fillId="2" borderId="22" xfId="0" applyFont="1" applyFill="1" applyBorder="1" applyAlignment="1">
      <alignment horizontal="left"/>
    </xf>
    <xf numFmtId="0" fontId="30" fillId="5" borderId="25" xfId="0" applyFont="1" applyFill="1" applyBorder="1" applyAlignment="1">
      <alignment horizontal="center"/>
    </xf>
    <xf numFmtId="0" fontId="30" fillId="2" borderId="25" xfId="0" applyFont="1" applyFill="1" applyBorder="1" applyAlignment="1">
      <alignment horizontal="center"/>
    </xf>
    <xf numFmtId="0" fontId="30" fillId="0" borderId="25" xfId="0" applyFont="1" applyBorder="1" applyAlignment="1">
      <alignment horizontal="center"/>
    </xf>
    <xf numFmtId="0" fontId="30" fillId="2" borderId="26" xfId="0" applyFont="1" applyFill="1" applyBorder="1" applyAlignment="1">
      <alignment horizontal="center"/>
    </xf>
    <xf numFmtId="0" fontId="0" fillId="2" borderId="27" xfId="0" applyFill="1" applyBorder="1" applyAlignment="1">
      <alignment horizontal="center"/>
    </xf>
    <xf numFmtId="0" fontId="30" fillId="2" borderId="28" xfId="0" applyFont="1" applyFill="1" applyBorder="1" applyAlignment="1">
      <alignment horizontal="center"/>
    </xf>
    <xf numFmtId="0" fontId="0" fillId="0" borderId="27" xfId="0" applyBorder="1" applyAlignment="1">
      <alignment horizontal="center"/>
    </xf>
    <xf numFmtId="0" fontId="30" fillId="5" borderId="28" xfId="0" applyFont="1" applyFill="1" applyBorder="1" applyAlignment="1">
      <alignment horizontal="center"/>
    </xf>
    <xf numFmtId="0" fontId="15" fillId="7" borderId="6" xfId="0" applyFont="1" applyFill="1" applyBorder="1" applyProtection="1">
      <protection locked="0"/>
    </xf>
    <xf numFmtId="0" fontId="0" fillId="7" borderId="6" xfId="0" applyFill="1" applyBorder="1" applyProtection="1">
      <protection locked="0"/>
    </xf>
    <xf numFmtId="1" fontId="0" fillId="7" borderId="5" xfId="0" applyNumberFormat="1" applyFill="1" applyBorder="1"/>
    <xf numFmtId="0" fontId="15" fillId="7" borderId="8" xfId="0" applyFont="1" applyFill="1" applyBorder="1" applyProtection="1">
      <protection locked="0"/>
    </xf>
    <xf numFmtId="0" fontId="15" fillId="7" borderId="21" xfId="0" applyFont="1" applyFill="1" applyBorder="1" applyProtection="1">
      <protection locked="0"/>
    </xf>
    <xf numFmtId="0" fontId="33" fillId="2" borderId="23" xfId="0" applyFont="1" applyFill="1" applyBorder="1" applyAlignment="1">
      <alignment horizontal="left"/>
    </xf>
    <xf numFmtId="0" fontId="30" fillId="0" borderId="29" xfId="0" applyFont="1" applyBorder="1" applyProtection="1">
      <protection locked="0"/>
    </xf>
    <xf numFmtId="0" fontId="30" fillId="0" borderId="30" xfId="0" applyFont="1" applyBorder="1" applyProtection="1">
      <protection locked="0"/>
    </xf>
    <xf numFmtId="0" fontId="33" fillId="0" borderId="30" xfId="0" applyFont="1" applyBorder="1" applyProtection="1">
      <protection locked="0"/>
    </xf>
    <xf numFmtId="0" fontId="30" fillId="0" borderId="31" xfId="0" applyFont="1" applyBorder="1" applyProtection="1">
      <protection locked="0"/>
    </xf>
    <xf numFmtId="0" fontId="30" fillId="0" borderId="30" xfId="0" applyFont="1" applyBorder="1"/>
    <xf numFmtId="0" fontId="30" fillId="0" borderId="31" xfId="0" applyFont="1" applyBorder="1"/>
    <xf numFmtId="169" fontId="30" fillId="0" borderId="25" xfId="1" applyNumberFormat="1" applyFont="1" applyBorder="1"/>
    <xf numFmtId="169" fontId="30" fillId="0" borderId="25" xfId="1" applyNumberFormat="1" applyFont="1" applyBorder="1" applyProtection="1">
      <protection locked="0"/>
    </xf>
    <xf numFmtId="169" fontId="14" fillId="0" borderId="27" xfId="1" applyNumberFormat="1" applyFont="1" applyBorder="1" applyProtection="1">
      <protection locked="0"/>
    </xf>
    <xf numFmtId="169" fontId="30" fillId="0" borderId="28" xfId="1" applyNumberFormat="1" applyFont="1" applyBorder="1" applyProtection="1">
      <protection locked="0"/>
    </xf>
    <xf numFmtId="169" fontId="14" fillId="0" borderId="27" xfId="1" applyNumberFormat="1" applyFont="1" applyBorder="1"/>
    <xf numFmtId="169" fontId="34" fillId="0" borderId="25" xfId="1" applyNumberFormat="1" applyFont="1" applyBorder="1"/>
    <xf numFmtId="169" fontId="34" fillId="0" borderId="28" xfId="1" applyNumberFormat="1" applyFont="1" applyBorder="1"/>
    <xf numFmtId="169" fontId="30" fillId="0" borderId="25" xfId="1" applyNumberFormat="1" applyFont="1" applyBorder="1" applyAlignment="1">
      <alignment horizontal="right"/>
    </xf>
    <xf numFmtId="169" fontId="30" fillId="0" borderId="28" xfId="1" applyNumberFormat="1" applyFont="1" applyBorder="1" applyAlignment="1">
      <alignment horizontal="right"/>
    </xf>
    <xf numFmtId="169" fontId="30" fillId="0" borderId="28" xfId="1" applyNumberFormat="1" applyFont="1" applyBorder="1"/>
    <xf numFmtId="169" fontId="15" fillId="7" borderId="21" xfId="1" applyNumberFormat="1" applyFont="1" applyFill="1" applyBorder="1"/>
    <xf numFmtId="0" fontId="25" fillId="0" borderId="0" xfId="0" applyFont="1" applyAlignment="1">
      <alignment horizontal="left"/>
    </xf>
    <xf numFmtId="0" fontId="15" fillId="0" borderId="32" xfId="0" applyFont="1" applyBorder="1" applyProtection="1">
      <protection locked="0"/>
    </xf>
    <xf numFmtId="0" fontId="15" fillId="0" borderId="14" xfId="0" applyFont="1" applyBorder="1" applyProtection="1">
      <protection locked="0"/>
    </xf>
    <xf numFmtId="0" fontId="15" fillId="0" borderId="16" xfId="0" applyFont="1" applyBorder="1" applyProtection="1">
      <protection locked="0"/>
    </xf>
    <xf numFmtId="0" fontId="15" fillId="0" borderId="11" xfId="0" applyFont="1" applyBorder="1" applyProtection="1">
      <protection locked="0"/>
    </xf>
    <xf numFmtId="1" fontId="25" fillId="6" borderId="21" xfId="0" applyNumberFormat="1" applyFont="1" applyFill="1" applyBorder="1"/>
    <xf numFmtId="3" fontId="6" fillId="6" borderId="21" xfId="0" applyNumberFormat="1" applyFont="1" applyFill="1" applyBorder="1" applyProtection="1">
      <protection locked="0"/>
    </xf>
    <xf numFmtId="3" fontId="6" fillId="5" borderId="0" xfId="0" applyNumberFormat="1" applyFont="1" applyFill="1" applyProtection="1">
      <protection locked="0"/>
    </xf>
    <xf numFmtId="0" fontId="0" fillId="3" borderId="0" xfId="0" applyFill="1"/>
    <xf numFmtId="0" fontId="0" fillId="7" borderId="0" xfId="0" applyFill="1" applyProtection="1">
      <protection locked="0"/>
    </xf>
    <xf numFmtId="0" fontId="15" fillId="7" borderId="0" xfId="0" applyFont="1" applyFill="1" applyProtection="1">
      <protection locked="0"/>
    </xf>
    <xf numFmtId="0" fontId="3" fillId="8" borderId="27" xfId="0" applyFont="1" applyFill="1" applyBorder="1" applyAlignment="1">
      <alignment horizontal="center"/>
    </xf>
    <xf numFmtId="0" fontId="3" fillId="8" borderId="0" xfId="0" quotePrefix="1" applyFont="1" applyFill="1" applyAlignment="1">
      <alignment horizontal="left"/>
    </xf>
    <xf numFmtId="0" fontId="0" fillId="8" borderId="0" xfId="0" applyFill="1"/>
    <xf numFmtId="0" fontId="0" fillId="8" borderId="0" xfId="0" applyFill="1" applyProtection="1">
      <protection locked="0"/>
    </xf>
    <xf numFmtId="169" fontId="14" fillId="8" borderId="27" xfId="1" applyNumberFormat="1" applyFont="1" applyFill="1" applyBorder="1"/>
    <xf numFmtId="0" fontId="30" fillId="0" borderId="33" xfId="0" applyFont="1" applyBorder="1" applyProtection="1">
      <protection locked="0"/>
    </xf>
    <xf numFmtId="0" fontId="30" fillId="0" borderId="26" xfId="0" applyFont="1" applyBorder="1" applyProtection="1">
      <protection locked="0"/>
    </xf>
    <xf numFmtId="0" fontId="0" fillId="0" borderId="21" xfId="0" applyBorder="1"/>
    <xf numFmtId="0" fontId="0" fillId="0" borderId="32" xfId="0" applyBorder="1"/>
    <xf numFmtId="1" fontId="0" fillId="0" borderId="13" xfId="0" applyNumberFormat="1" applyBorder="1"/>
    <xf numFmtId="0" fontId="0" fillId="0" borderId="16" xfId="0" applyBorder="1" applyProtection="1">
      <protection locked="0"/>
    </xf>
    <xf numFmtId="1" fontId="0" fillId="0" borderId="35" xfId="0" applyNumberFormat="1" applyBorder="1"/>
    <xf numFmtId="0" fontId="15" fillId="7" borderId="27" xfId="0" applyFont="1" applyFill="1" applyBorder="1" applyProtection="1">
      <protection locked="0"/>
    </xf>
    <xf numFmtId="169" fontId="15" fillId="7" borderId="27" xfId="1" applyNumberFormat="1" applyFont="1" applyFill="1" applyBorder="1"/>
    <xf numFmtId="0" fontId="35" fillId="7" borderId="21" xfId="0" applyFont="1" applyFill="1" applyBorder="1" applyProtection="1">
      <protection locked="0"/>
    </xf>
    <xf numFmtId="0" fontId="35" fillId="9" borderId="21" xfId="0" applyFont="1" applyFill="1" applyBorder="1" applyAlignment="1">
      <alignment horizontal="left"/>
    </xf>
    <xf numFmtId="0" fontId="15" fillId="9" borderId="8" xfId="0" applyFont="1" applyFill="1" applyBorder="1" applyProtection="1">
      <protection locked="0"/>
    </xf>
    <xf numFmtId="0" fontId="15" fillId="9" borderId="6" xfId="0" applyFont="1" applyFill="1" applyBorder="1" applyProtection="1">
      <protection locked="0"/>
    </xf>
    <xf numFmtId="0" fontId="15" fillId="9" borderId="5" xfId="0" applyFont="1" applyFill="1" applyBorder="1" applyProtection="1">
      <protection locked="0"/>
    </xf>
    <xf numFmtId="0" fontId="15" fillId="10" borderId="8" xfId="0" applyFont="1" applyFill="1" applyBorder="1" applyProtection="1">
      <protection locked="0"/>
    </xf>
    <xf numFmtId="0" fontId="15" fillId="10" borderId="6" xfId="0" applyFont="1" applyFill="1" applyBorder="1" applyProtection="1">
      <protection locked="0"/>
    </xf>
    <xf numFmtId="0" fontId="31" fillId="3" borderId="32" xfId="0" applyFont="1" applyFill="1" applyBorder="1"/>
    <xf numFmtId="0" fontId="31" fillId="3" borderId="16" xfId="0" applyFont="1" applyFill="1" applyBorder="1"/>
    <xf numFmtId="169" fontId="34" fillId="11" borderId="33" xfId="1" applyNumberFormat="1" applyFont="1" applyFill="1" applyBorder="1" applyProtection="1"/>
    <xf numFmtId="169" fontId="34" fillId="11" borderId="25" xfId="1" applyNumberFormat="1" applyFont="1" applyFill="1" applyBorder="1" applyProtection="1"/>
    <xf numFmtId="169" fontId="34" fillId="11" borderId="25" xfId="1" applyNumberFormat="1" applyFont="1" applyFill="1" applyBorder="1" applyProtection="1">
      <protection locked="0"/>
    </xf>
    <xf numFmtId="169" fontId="34" fillId="11" borderId="26" xfId="1" applyNumberFormat="1" applyFont="1" applyFill="1" applyBorder="1" applyProtection="1">
      <protection locked="0"/>
    </xf>
    <xf numFmtId="0" fontId="0" fillId="12" borderId="27" xfId="0" applyFill="1" applyBorder="1" applyAlignment="1">
      <alignment horizontal="center"/>
    </xf>
    <xf numFmtId="0" fontId="0" fillId="12" borderId="0" xfId="0" quotePrefix="1" applyFill="1" applyAlignment="1">
      <alignment horizontal="left"/>
    </xf>
    <xf numFmtId="0" fontId="0" fillId="12" borderId="0" xfId="0" applyFill="1"/>
    <xf numFmtId="169" fontId="14" fillId="12" borderId="27" xfId="1" applyNumberFormat="1" applyFont="1" applyFill="1" applyBorder="1"/>
    <xf numFmtId="0" fontId="19" fillId="3" borderId="6" xfId="0" applyFont="1" applyFill="1" applyBorder="1" applyProtection="1">
      <protection locked="0"/>
    </xf>
    <xf numFmtId="169" fontId="19" fillId="3" borderId="21" xfId="1" applyNumberFormat="1" applyFont="1" applyFill="1" applyBorder="1" applyProtection="1">
      <protection locked="0"/>
    </xf>
    <xf numFmtId="0" fontId="19" fillId="3" borderId="8" xfId="0" applyFont="1" applyFill="1" applyBorder="1" applyAlignment="1" applyProtection="1">
      <alignment horizontal="left"/>
      <protection locked="0"/>
    </xf>
    <xf numFmtId="0" fontId="27" fillId="13" borderId="0" xfId="0" applyFont="1" applyFill="1" applyProtection="1">
      <protection locked="0"/>
    </xf>
    <xf numFmtId="0" fontId="24" fillId="13" borderId="0" xfId="0" applyFont="1" applyFill="1" applyProtection="1">
      <protection locked="0"/>
    </xf>
    <xf numFmtId="0" fontId="19" fillId="13" borderId="0" xfId="0" applyFont="1" applyFill="1" applyProtection="1">
      <protection locked="0"/>
    </xf>
    <xf numFmtId="0" fontId="19" fillId="13" borderId="7" xfId="0" applyFont="1" applyFill="1" applyBorder="1" applyProtection="1">
      <protection locked="0"/>
    </xf>
    <xf numFmtId="0" fontId="24" fillId="13" borderId="7" xfId="0" applyFont="1" applyFill="1" applyBorder="1" applyProtection="1">
      <protection locked="0"/>
    </xf>
    <xf numFmtId="0" fontId="20" fillId="13" borderId="7" xfId="0" applyFont="1" applyFill="1" applyBorder="1" applyProtection="1">
      <protection locked="0"/>
    </xf>
    <xf numFmtId="0" fontId="27" fillId="14" borderId="0" xfId="0" applyFont="1" applyFill="1" applyAlignment="1">
      <alignment horizontal="center"/>
    </xf>
    <xf numFmtId="0" fontId="27" fillId="14" borderId="0" xfId="0" applyFont="1" applyFill="1" applyAlignment="1" applyProtection="1">
      <alignment horizontal="center"/>
      <protection locked="0"/>
    </xf>
    <xf numFmtId="0" fontId="27" fillId="14" borderId="0" xfId="0" applyFont="1" applyFill="1"/>
    <xf numFmtId="0" fontId="25" fillId="0" borderId="0" xfId="0" applyFont="1" applyAlignment="1">
      <alignment horizontal="right"/>
    </xf>
    <xf numFmtId="0" fontId="31" fillId="3" borderId="34" xfId="0" applyFont="1" applyFill="1" applyBorder="1" applyAlignment="1">
      <alignment horizontal="center"/>
    </xf>
    <xf numFmtId="0" fontId="31" fillId="5" borderId="0" xfId="0" applyFont="1" applyFill="1" applyAlignment="1">
      <alignment horizontal="center"/>
    </xf>
    <xf numFmtId="0" fontId="8" fillId="16" borderId="37" xfId="3" applyFont="1" applyFill="1" applyBorder="1"/>
    <xf numFmtId="0" fontId="8" fillId="16" borderId="37" xfId="3" applyFont="1" applyFill="1" applyBorder="1" applyAlignment="1">
      <alignment horizontal="center"/>
    </xf>
    <xf numFmtId="0" fontId="9" fillId="16" borderId="37" xfId="3" applyFont="1" applyFill="1" applyBorder="1"/>
    <xf numFmtId="165" fontId="36" fillId="16" borderId="4" xfId="0" applyNumberFormat="1" applyFont="1" applyFill="1" applyBorder="1" applyAlignment="1">
      <alignment horizontal="right"/>
    </xf>
    <xf numFmtId="0" fontId="29" fillId="16" borderId="2" xfId="0" applyFont="1" applyFill="1" applyBorder="1"/>
    <xf numFmtId="1" fontId="29" fillId="16" borderId="10" xfId="0" applyNumberFormat="1" applyFont="1" applyFill="1" applyBorder="1"/>
    <xf numFmtId="0" fontId="8" fillId="16" borderId="38" xfId="3" applyFont="1" applyFill="1" applyBorder="1"/>
    <xf numFmtId="0" fontId="8" fillId="16" borderId="39" xfId="3" applyFont="1" applyFill="1" applyBorder="1" applyAlignment="1">
      <alignment horizontal="center"/>
    </xf>
    <xf numFmtId="0" fontId="8" fillId="16" borderId="40" xfId="3" applyFont="1" applyFill="1" applyBorder="1"/>
    <xf numFmtId="165" fontId="15" fillId="16" borderId="39" xfId="0" applyNumberFormat="1" applyFont="1" applyFill="1" applyBorder="1" applyAlignment="1">
      <alignment horizontal="right"/>
    </xf>
    <xf numFmtId="0" fontId="0" fillId="16" borderId="39" xfId="0" applyFill="1" applyBorder="1"/>
    <xf numFmtId="1" fontId="0" fillId="16" borderId="40" xfId="0" applyNumberFormat="1" applyFill="1" applyBorder="1"/>
    <xf numFmtId="0" fontId="15" fillId="0" borderId="15" xfId="0" applyFont="1" applyBorder="1" applyProtection="1">
      <protection locked="0"/>
    </xf>
    <xf numFmtId="0" fontId="15" fillId="0" borderId="35" xfId="0" applyFont="1" applyBorder="1" applyProtection="1">
      <protection locked="0"/>
    </xf>
    <xf numFmtId="164" fontId="0" fillId="0" borderId="13" xfId="0" applyNumberFormat="1" applyBorder="1"/>
    <xf numFmtId="0" fontId="15" fillId="9" borderId="21" xfId="0" applyFont="1" applyFill="1" applyBorder="1" applyProtection="1">
      <protection locked="0"/>
    </xf>
    <xf numFmtId="0" fontId="15" fillId="10" borderId="21" xfId="0" applyFont="1" applyFill="1" applyBorder="1" applyProtection="1">
      <protection locked="0"/>
    </xf>
    <xf numFmtId="1" fontId="0" fillId="0" borderId="7" xfId="0" applyNumberFormat="1" applyBorder="1"/>
    <xf numFmtId="0" fontId="0" fillId="0" borderId="7" xfId="0" applyBorder="1"/>
    <xf numFmtId="1" fontId="0" fillId="7" borderId="7" xfId="0" applyNumberFormat="1" applyFill="1" applyBorder="1"/>
    <xf numFmtId="169" fontId="15" fillId="7" borderId="7" xfId="1" applyNumberFormat="1" applyFont="1" applyFill="1" applyBorder="1"/>
    <xf numFmtId="0" fontId="15" fillId="9" borderId="7" xfId="0" applyFont="1" applyFill="1" applyBorder="1" applyProtection="1">
      <protection locked="0"/>
    </xf>
    <xf numFmtId="164" fontId="14" fillId="3" borderId="36" xfId="2" applyNumberFormat="1" applyFont="1" applyFill="1" applyBorder="1" applyProtection="1"/>
    <xf numFmtId="164" fontId="14" fillId="3" borderId="34" xfId="2" applyNumberFormat="1" applyFont="1" applyFill="1" applyBorder="1" applyProtection="1"/>
    <xf numFmtId="0" fontId="32" fillId="14" borderId="8" xfId="0" applyFont="1" applyFill="1" applyBorder="1" applyProtection="1">
      <protection locked="0"/>
    </xf>
    <xf numFmtId="168" fontId="19" fillId="14" borderId="21" xfId="0" applyNumberFormat="1" applyFont="1" applyFill="1" applyBorder="1" applyProtection="1">
      <protection locked="0"/>
    </xf>
    <xf numFmtId="0" fontId="15" fillId="0" borderId="32" xfId="0" applyFont="1" applyBorder="1"/>
    <xf numFmtId="0" fontId="15" fillId="0" borderId="12" xfId="0" applyFont="1" applyBorder="1"/>
    <xf numFmtId="1" fontId="15" fillId="0" borderId="7" xfId="0" applyNumberFormat="1" applyFont="1" applyBorder="1"/>
    <xf numFmtId="0" fontId="15" fillId="0" borderId="7" xfId="0" applyFont="1" applyBorder="1"/>
    <xf numFmtId="169" fontId="34" fillId="0" borderId="25" xfId="1" applyNumberFormat="1" applyFont="1" applyFill="1" applyBorder="1"/>
    <xf numFmtId="169" fontId="34" fillId="0" borderId="25" xfId="1" applyNumberFormat="1" applyFont="1" applyFill="1" applyBorder="1" applyProtection="1">
      <protection locked="0"/>
    </xf>
    <xf numFmtId="169" fontId="34" fillId="0" borderId="25" xfId="1" applyNumberFormat="1" applyFont="1" applyFill="1" applyBorder="1" applyProtection="1"/>
    <xf numFmtId="0" fontId="38" fillId="0" borderId="0" xfId="0" applyFont="1" applyAlignment="1">
      <alignment horizontal="left" vertical="center"/>
    </xf>
    <xf numFmtId="0" fontId="39" fillId="0" borderId="0" xfId="0" applyFont="1" applyAlignment="1">
      <alignment horizontal="center" vertical="center"/>
    </xf>
    <xf numFmtId="0" fontId="40" fillId="0" borderId="0" xfId="0" applyFont="1" applyAlignment="1">
      <alignment vertical="center"/>
    </xf>
    <xf numFmtId="0" fontId="41" fillId="0" borderId="0" xfId="0" applyFont="1" applyAlignment="1">
      <alignment horizontal="justify" vertical="center"/>
    </xf>
    <xf numFmtId="0" fontId="41" fillId="0" borderId="0" xfId="0" applyFont="1" applyAlignment="1">
      <alignment vertical="center"/>
    </xf>
    <xf numFmtId="0" fontId="40" fillId="0" borderId="0" xfId="0" applyFont="1" applyAlignment="1">
      <alignment horizontal="left" vertical="center" indent="5"/>
    </xf>
    <xf numFmtId="0" fontId="41" fillId="0" borderId="0" xfId="0" applyFont="1" applyAlignment="1">
      <alignment horizontal="left" vertical="center" indent="8"/>
    </xf>
    <xf numFmtId="1" fontId="0" fillId="0" borderId="0" xfId="0" applyNumberFormat="1" applyProtection="1">
      <protection locked="0"/>
    </xf>
    <xf numFmtId="1" fontId="14" fillId="0" borderId="0" xfId="4" applyNumberFormat="1" applyFont="1" applyAlignment="1" applyProtection="1">
      <alignment horizontal="right"/>
      <protection locked="0"/>
    </xf>
    <xf numFmtId="169" fontId="15" fillId="9" borderId="21" xfId="0" applyNumberFormat="1" applyFont="1" applyFill="1" applyBorder="1" applyProtection="1">
      <protection locked="0"/>
    </xf>
    <xf numFmtId="169" fontId="15" fillId="5" borderId="7" xfId="1" applyNumberFormat="1" applyFont="1" applyFill="1" applyBorder="1"/>
    <xf numFmtId="0" fontId="15" fillId="7" borderId="7" xfId="0" applyFont="1" applyFill="1" applyBorder="1" applyProtection="1">
      <protection locked="0"/>
    </xf>
    <xf numFmtId="0" fontId="0" fillId="7" borderId="7" xfId="0" applyFill="1" applyBorder="1" applyProtection="1">
      <protection locked="0"/>
    </xf>
    <xf numFmtId="0" fontId="15" fillId="7" borderId="34" xfId="0" applyFont="1" applyFill="1" applyBorder="1" applyProtection="1">
      <protection locked="0"/>
    </xf>
    <xf numFmtId="0" fontId="15" fillId="7" borderId="16" xfId="0" applyFont="1" applyFill="1" applyBorder="1" applyProtection="1">
      <protection locked="0"/>
    </xf>
    <xf numFmtId="0" fontId="15" fillId="7" borderId="11" xfId="0" applyFont="1" applyFill="1" applyBorder="1" applyProtection="1">
      <protection locked="0"/>
    </xf>
    <xf numFmtId="0" fontId="0" fillId="7" borderId="11" xfId="0" applyFill="1" applyBorder="1" applyProtection="1">
      <protection locked="0"/>
    </xf>
    <xf numFmtId="169" fontId="15" fillId="7" borderId="34" xfId="1" applyNumberFormat="1" applyFont="1" applyFill="1" applyBorder="1"/>
    <xf numFmtId="0" fontId="15" fillId="9" borderId="16" xfId="0" applyFont="1" applyFill="1" applyBorder="1" applyProtection="1">
      <protection locked="0"/>
    </xf>
    <xf numFmtId="0" fontId="15" fillId="9" borderId="11" xfId="0" applyFont="1" applyFill="1" applyBorder="1" applyProtection="1">
      <protection locked="0"/>
    </xf>
    <xf numFmtId="169" fontId="15" fillId="9" borderId="35" xfId="0" applyNumberFormat="1" applyFont="1" applyFill="1" applyBorder="1" applyProtection="1">
      <protection locked="0"/>
    </xf>
    <xf numFmtId="164" fontId="14" fillId="3" borderId="0" xfId="2" applyNumberFormat="1" applyFont="1" applyFill="1" applyBorder="1" applyProtection="1">
      <protection locked="0"/>
    </xf>
    <xf numFmtId="0" fontId="30" fillId="2" borderId="41" xfId="0" applyFont="1" applyFill="1" applyBorder="1" applyAlignment="1">
      <alignment horizontal="center"/>
    </xf>
    <xf numFmtId="169" fontId="15" fillId="5" borderId="20" xfId="1" applyNumberFormat="1" applyFont="1" applyFill="1" applyBorder="1"/>
    <xf numFmtId="0" fontId="10" fillId="2" borderId="33" xfId="0" applyFont="1" applyFill="1" applyBorder="1" applyAlignment="1">
      <alignment horizontal="center"/>
    </xf>
    <xf numFmtId="0" fontId="30" fillId="2" borderId="42" xfId="0" applyFont="1" applyFill="1" applyBorder="1" applyAlignment="1">
      <alignment horizontal="center"/>
    </xf>
    <xf numFmtId="0" fontId="30" fillId="2" borderId="33" xfId="0" applyFont="1" applyFill="1" applyBorder="1" applyAlignment="1">
      <alignment horizontal="center"/>
    </xf>
    <xf numFmtId="0" fontId="42" fillId="2" borderId="23" xfId="0" applyFont="1" applyFill="1" applyBorder="1" applyAlignment="1">
      <alignment horizontal="left"/>
    </xf>
    <xf numFmtId="0" fontId="29" fillId="0" borderId="18" xfId="0" applyFont="1" applyBorder="1" applyProtection="1">
      <protection locked="0"/>
    </xf>
    <xf numFmtId="169" fontId="34" fillId="0" borderId="26" xfId="1" applyNumberFormat="1" applyFont="1" applyFill="1" applyBorder="1" applyProtection="1">
      <protection locked="0"/>
    </xf>
    <xf numFmtId="1" fontId="15" fillId="9" borderId="7" xfId="0" applyNumberFormat="1" applyFont="1" applyFill="1" applyBorder="1" applyProtection="1">
      <protection locked="0"/>
    </xf>
    <xf numFmtId="0" fontId="44" fillId="0" borderId="0" xfId="0" applyFont="1"/>
    <xf numFmtId="0" fontId="43" fillId="0" borderId="0" xfId="0" applyFont="1" applyAlignment="1">
      <alignment horizontal="left" vertical="center"/>
    </xf>
    <xf numFmtId="0" fontId="43" fillId="0" borderId="0" xfId="0" applyFont="1" applyAlignment="1">
      <alignment horizontal="left"/>
    </xf>
    <xf numFmtId="0" fontId="41" fillId="0" borderId="0" xfId="0" applyFont="1" applyAlignment="1">
      <alignment horizontal="left" vertical="center" indent="5"/>
    </xf>
    <xf numFmtId="0" fontId="45" fillId="0" borderId="0" xfId="0" applyFont="1" applyAlignment="1">
      <alignment horizontal="left" vertical="center" indent="5"/>
    </xf>
    <xf numFmtId="0" fontId="43" fillId="0" borderId="0" xfId="0" applyFont="1" applyAlignment="1">
      <alignment horizontal="left" vertical="center" indent="6"/>
    </xf>
    <xf numFmtId="0" fontId="46" fillId="2" borderId="23" xfId="0" applyFont="1" applyFill="1" applyBorder="1" applyAlignment="1">
      <alignment horizontal="left"/>
    </xf>
    <xf numFmtId="169" fontId="30" fillId="17" borderId="28" xfId="1" applyNumberFormat="1" applyFont="1" applyFill="1" applyBorder="1" applyProtection="1">
      <protection locked="0"/>
    </xf>
    <xf numFmtId="169" fontId="30" fillId="17" borderId="28" xfId="1" applyNumberFormat="1" applyFont="1" applyFill="1" applyBorder="1" applyAlignment="1">
      <alignment horizontal="right"/>
    </xf>
    <xf numFmtId="0" fontId="15" fillId="0" borderId="0" xfId="0" applyFont="1" applyAlignment="1" applyProtection="1">
      <alignment wrapText="1"/>
      <protection locked="0"/>
    </xf>
    <xf numFmtId="0" fontId="2" fillId="0" borderId="18" xfId="0" applyFont="1" applyBorder="1" applyProtection="1">
      <protection locked="0"/>
    </xf>
    <xf numFmtId="0" fontId="30" fillId="0" borderId="0" xfId="0" applyFont="1" applyProtection="1">
      <protection locked="0"/>
    </xf>
    <xf numFmtId="0" fontId="30" fillId="5" borderId="43" xfId="0" applyFont="1" applyFill="1" applyBorder="1" applyAlignment="1">
      <alignment horizontal="center"/>
    </xf>
    <xf numFmtId="0" fontId="30" fillId="5" borderId="44" xfId="0" applyFont="1" applyFill="1" applyBorder="1" applyAlignment="1">
      <alignment horizontal="left"/>
    </xf>
    <xf numFmtId="0" fontId="30" fillId="0" borderId="44" xfId="0" applyFont="1" applyBorder="1" applyProtection="1">
      <protection locked="0"/>
    </xf>
    <xf numFmtId="0" fontId="30" fillId="5" borderId="45" xfId="0" applyFont="1" applyFill="1" applyBorder="1" applyAlignment="1">
      <alignment horizontal="center"/>
    </xf>
    <xf numFmtId="0" fontId="30" fillId="5" borderId="46" xfId="0" applyFont="1" applyFill="1" applyBorder="1" applyAlignment="1">
      <alignment horizontal="left"/>
    </xf>
    <xf numFmtId="0" fontId="30" fillId="0" borderId="46" xfId="0" applyFont="1" applyBorder="1" applyProtection="1">
      <protection locked="0"/>
    </xf>
    <xf numFmtId="0" fontId="30" fillId="0" borderId="47" xfId="0" applyFont="1" applyBorder="1" applyProtection="1">
      <protection locked="0"/>
    </xf>
    <xf numFmtId="0" fontId="30" fillId="0" borderId="48" xfId="0" applyFont="1" applyBorder="1" applyProtection="1">
      <protection locked="0"/>
    </xf>
    <xf numFmtId="169" fontId="30" fillId="0" borderId="49" xfId="1" applyNumberFormat="1" applyFont="1" applyBorder="1" applyProtection="1">
      <protection locked="0"/>
    </xf>
    <xf numFmtId="169" fontId="30" fillId="5" borderId="50" xfId="1" applyNumberFormat="1" applyFont="1" applyFill="1" applyBorder="1" applyProtection="1">
      <protection locked="0"/>
    </xf>
    <xf numFmtId="169" fontId="30" fillId="5" borderId="51" xfId="1" applyNumberFormat="1" applyFont="1" applyFill="1" applyBorder="1" applyProtection="1">
      <protection locked="0"/>
    </xf>
    <xf numFmtId="169" fontId="15" fillId="10" borderId="21" xfId="0" applyNumberFormat="1" applyFont="1" applyFill="1" applyBorder="1" applyProtection="1">
      <protection locked="0"/>
    </xf>
    <xf numFmtId="0" fontId="30" fillId="0" borderId="0" xfId="0" applyFont="1"/>
    <xf numFmtId="169" fontId="30" fillId="0" borderId="27" xfId="1" applyNumberFormat="1" applyFont="1" applyBorder="1" applyProtection="1">
      <protection locked="0"/>
    </xf>
    <xf numFmtId="0" fontId="0" fillId="5" borderId="0" xfId="0" applyFill="1"/>
    <xf numFmtId="0" fontId="30" fillId="4" borderId="28" xfId="0" applyFont="1" applyFill="1" applyBorder="1" applyAlignment="1">
      <alignment horizontal="center"/>
    </xf>
    <xf numFmtId="0" fontId="30" fillId="4" borderId="25" xfId="0" applyFont="1" applyFill="1" applyBorder="1" applyAlignment="1">
      <alignment horizontal="center"/>
    </xf>
    <xf numFmtId="0" fontId="30" fillId="4" borderId="26" xfId="0" applyFont="1" applyFill="1" applyBorder="1" applyAlignment="1">
      <alignment horizontal="center"/>
    </xf>
    <xf numFmtId="0" fontId="10" fillId="4" borderId="33" xfId="0" applyFont="1" applyFill="1" applyBorder="1" applyAlignment="1">
      <alignment horizontal="center"/>
    </xf>
    <xf numFmtId="0" fontId="30" fillId="4" borderId="42" xfId="0" applyFont="1" applyFill="1" applyBorder="1" applyAlignment="1">
      <alignment horizontal="center"/>
    </xf>
    <xf numFmtId="0" fontId="30" fillId="4" borderId="41" xfId="0" applyFont="1" applyFill="1" applyBorder="1" applyAlignment="1">
      <alignment horizontal="center"/>
    </xf>
    <xf numFmtId="0" fontId="30" fillId="4" borderId="33" xfId="0" applyFont="1" applyFill="1" applyBorder="1" applyAlignment="1">
      <alignment horizontal="center"/>
    </xf>
    <xf numFmtId="0" fontId="30" fillId="5" borderId="53" xfId="0" applyFont="1" applyFill="1" applyBorder="1" applyAlignment="1">
      <alignment horizontal="left"/>
    </xf>
    <xf numFmtId="0" fontId="30" fillId="5" borderId="54" xfId="0" applyFont="1" applyFill="1" applyBorder="1" applyAlignment="1">
      <alignment horizontal="left"/>
    </xf>
    <xf numFmtId="0" fontId="0" fillId="4" borderId="42" xfId="0" applyFill="1" applyBorder="1" applyAlignment="1" applyProtection="1">
      <alignment horizontal="center"/>
      <protection locked="0"/>
    </xf>
    <xf numFmtId="0" fontId="30" fillId="4" borderId="55" xfId="0" applyFont="1" applyFill="1" applyBorder="1" applyAlignment="1">
      <alignment horizontal="center"/>
    </xf>
    <xf numFmtId="0" fontId="30" fillId="4" borderId="56" xfId="0" applyFont="1" applyFill="1" applyBorder="1" applyAlignment="1">
      <alignment horizontal="center"/>
    </xf>
    <xf numFmtId="0" fontId="30" fillId="4" borderId="57" xfId="0" applyFont="1" applyFill="1" applyBorder="1" applyAlignment="1">
      <alignment horizontal="center"/>
    </xf>
    <xf numFmtId="169" fontId="34" fillId="18" borderId="59" xfId="1" applyNumberFormat="1" applyFont="1" applyFill="1" applyBorder="1" applyProtection="1"/>
    <xf numFmtId="0" fontId="0" fillId="0" borderId="35" xfId="0" applyBorder="1"/>
    <xf numFmtId="0" fontId="19" fillId="5" borderId="61" xfId="0" applyFont="1" applyFill="1" applyBorder="1"/>
    <xf numFmtId="0" fontId="19" fillId="0" borderId="14" xfId="0" applyFont="1" applyBorder="1"/>
    <xf numFmtId="0" fontId="35" fillId="0" borderId="21" xfId="0" applyFont="1" applyBorder="1"/>
    <xf numFmtId="0" fontId="15" fillId="5" borderId="8" xfId="0" applyFont="1" applyFill="1" applyBorder="1"/>
    <xf numFmtId="0" fontId="19" fillId="19" borderId="52" xfId="0" applyFont="1" applyFill="1" applyBorder="1"/>
    <xf numFmtId="0" fontId="19" fillId="19" borderId="41" xfId="0" applyFont="1" applyFill="1" applyBorder="1"/>
    <xf numFmtId="0" fontId="19" fillId="16" borderId="52" xfId="0" applyFont="1" applyFill="1" applyBorder="1"/>
    <xf numFmtId="0" fontId="19" fillId="16" borderId="41" xfId="0" applyFont="1" applyFill="1" applyBorder="1"/>
    <xf numFmtId="1" fontId="19" fillId="16" borderId="36" xfId="0" applyNumberFormat="1" applyFont="1" applyFill="1" applyBorder="1" applyAlignment="1">
      <alignment horizontal="center"/>
    </xf>
    <xf numFmtId="0" fontId="48" fillId="0" borderId="29" xfId="0" applyFont="1" applyBorder="1" applyProtection="1">
      <protection locked="0"/>
    </xf>
    <xf numFmtId="169" fontId="48" fillId="0" borderId="28" xfId="1" applyNumberFormat="1" applyFont="1" applyBorder="1" applyAlignment="1">
      <alignment horizontal="right"/>
    </xf>
    <xf numFmtId="0" fontId="49" fillId="0" borderId="0" xfId="0" applyFont="1"/>
    <xf numFmtId="164" fontId="49" fillId="0" borderId="0" xfId="0" applyNumberFormat="1" applyFont="1" applyAlignment="1">
      <alignment wrapText="1"/>
    </xf>
    <xf numFmtId="0" fontId="41" fillId="0" borderId="0" xfId="0" applyFont="1" applyAlignment="1">
      <alignment horizontal="left" vertical="center" wrapText="1" indent="8"/>
    </xf>
    <xf numFmtId="1" fontId="6" fillId="6" borderId="21" xfId="0" applyNumberFormat="1" applyFont="1" applyFill="1" applyBorder="1" applyProtection="1">
      <protection locked="0"/>
    </xf>
    <xf numFmtId="169" fontId="34" fillId="5" borderId="25" xfId="1" applyNumberFormat="1" applyFont="1" applyFill="1" applyBorder="1" applyProtection="1"/>
    <xf numFmtId="169" fontId="34" fillId="5" borderId="26" xfId="1" applyNumberFormat="1" applyFont="1" applyFill="1" applyBorder="1" applyProtection="1">
      <protection locked="0"/>
    </xf>
    <xf numFmtId="0" fontId="50" fillId="5" borderId="28" xfId="0" applyFont="1" applyFill="1" applyBorder="1" applyAlignment="1">
      <alignment horizontal="center"/>
    </xf>
    <xf numFmtId="0" fontId="50" fillId="5" borderId="22" xfId="0" applyFont="1" applyFill="1" applyBorder="1" applyAlignment="1">
      <alignment horizontal="left"/>
    </xf>
    <xf numFmtId="0" fontId="50" fillId="0" borderId="17" xfId="0" applyFont="1" applyBorder="1" applyProtection="1">
      <protection locked="0"/>
    </xf>
    <xf numFmtId="0" fontId="19" fillId="0" borderId="32" xfId="0" applyFont="1" applyBorder="1"/>
    <xf numFmtId="0" fontId="19" fillId="0" borderId="12" xfId="0" applyFont="1" applyBorder="1" applyAlignment="1">
      <alignment horizontal="center" wrapText="1"/>
    </xf>
    <xf numFmtId="0" fontId="19" fillId="0" borderId="62" xfId="0" applyFont="1" applyBorder="1" applyAlignment="1">
      <alignment horizontal="center"/>
    </xf>
    <xf numFmtId="0" fontId="32" fillId="0" borderId="63" xfId="0" applyFont="1" applyBorder="1" applyAlignment="1">
      <alignment horizontal="center"/>
    </xf>
    <xf numFmtId="0" fontId="0" fillId="0" borderId="59" xfId="0" applyBorder="1"/>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0" fillId="0" borderId="58" xfId="0" applyBorder="1"/>
    <xf numFmtId="0" fontId="0" fillId="0" borderId="16" xfId="0" applyBorder="1"/>
    <xf numFmtId="0" fontId="0" fillId="0" borderId="64" xfId="0" applyBorder="1"/>
    <xf numFmtId="1" fontId="0" fillId="4" borderId="65" xfId="0" applyNumberFormat="1" applyFill="1" applyBorder="1"/>
    <xf numFmtId="0" fontId="51" fillId="0" borderId="32" xfId="0" applyFont="1" applyBorder="1"/>
    <xf numFmtId="0" fontId="51" fillId="0" borderId="12" xfId="0" applyFont="1" applyBorder="1"/>
    <xf numFmtId="0" fontId="51" fillId="0" borderId="13" xfId="0" applyFont="1" applyBorder="1"/>
    <xf numFmtId="0" fontId="51" fillId="0" borderId="14" xfId="0" applyFont="1" applyBorder="1"/>
    <xf numFmtId="0" fontId="51" fillId="0" borderId="0" xfId="0" applyFont="1"/>
    <xf numFmtId="0" fontId="51" fillId="0" borderId="15" xfId="0" applyFont="1" applyBorder="1"/>
    <xf numFmtId="0" fontId="51" fillId="0" borderId="16" xfId="0" applyFont="1" applyBorder="1" applyAlignment="1">
      <alignment horizontal="left"/>
    </xf>
    <xf numFmtId="0" fontId="51" fillId="0" borderId="11" xfId="0" applyFont="1" applyBorder="1" applyAlignment="1">
      <alignment horizontal="left"/>
    </xf>
    <xf numFmtId="0" fontId="51" fillId="0" borderId="35" xfId="0" applyFont="1" applyBorder="1" applyAlignment="1">
      <alignment horizontal="left"/>
    </xf>
    <xf numFmtId="164" fontId="14" fillId="0" borderId="0" xfId="2" applyNumberFormat="1" applyFont="1"/>
    <xf numFmtId="164" fontId="14" fillId="3" borderId="7" xfId="2" applyNumberFormat="1" applyFont="1" applyFill="1" applyBorder="1" applyProtection="1"/>
    <xf numFmtId="164" fontId="14" fillId="3" borderId="0" xfId="2" applyNumberFormat="1" applyFont="1" applyFill="1" applyBorder="1" applyProtection="1"/>
    <xf numFmtId="164" fontId="0" fillId="3" borderId="0" xfId="0" applyNumberFormat="1" applyFill="1" applyProtection="1">
      <protection locked="0"/>
    </xf>
    <xf numFmtId="0" fontId="1" fillId="0" borderId="0" xfId="0" applyFont="1" applyAlignment="1" applyProtection="1">
      <alignment horizontal="left"/>
      <protection locked="0"/>
    </xf>
    <xf numFmtId="164" fontId="0" fillId="0" borderId="0" xfId="0" applyNumberFormat="1" applyAlignment="1" applyProtection="1">
      <alignment horizontal="right"/>
      <protection locked="0"/>
    </xf>
    <xf numFmtId="0" fontId="52" fillId="0" borderId="7" xfId="0" applyFont="1" applyBorder="1"/>
    <xf numFmtId="0" fontId="43" fillId="0" borderId="0" xfId="0" applyFont="1" applyAlignment="1">
      <alignment horizontal="left" vertical="center" wrapText="1" indent="8"/>
    </xf>
    <xf numFmtId="0" fontId="43" fillId="0" borderId="0" xfId="0" applyFont="1" applyAlignment="1">
      <alignment horizontal="left" vertical="center" indent="8"/>
    </xf>
    <xf numFmtId="0" fontId="51" fillId="0" borderId="0" xfId="0" applyFont="1" applyAlignment="1">
      <alignment horizontal="left"/>
    </xf>
    <xf numFmtId="0" fontId="51" fillId="0" borderId="15" xfId="0" applyFont="1" applyBorder="1" applyAlignment="1">
      <alignment horizontal="left"/>
    </xf>
    <xf numFmtId="0" fontId="53" fillId="0" borderId="21" xfId="0" applyFont="1" applyBorder="1" applyAlignment="1">
      <alignment vertical="center"/>
    </xf>
    <xf numFmtId="1" fontId="51" fillId="0" borderId="21" xfId="0" applyNumberFormat="1" applyFont="1" applyBorder="1" applyAlignment="1">
      <alignment horizontal="center"/>
    </xf>
    <xf numFmtId="1" fontId="19" fillId="16" borderId="21" xfId="0" applyNumberFormat="1" applyFont="1" applyFill="1" applyBorder="1" applyAlignment="1">
      <alignment horizontal="center"/>
    </xf>
    <xf numFmtId="0" fontId="19" fillId="5" borderId="60" xfId="0" applyFont="1" applyFill="1" applyBorder="1" applyAlignment="1">
      <alignment horizontal="center"/>
    </xf>
    <xf numFmtId="0" fontId="0" fillId="5" borderId="62" xfId="0" applyFill="1" applyBorder="1" applyAlignment="1" applyProtection="1">
      <alignment horizontal="center"/>
      <protection locked="0"/>
    </xf>
    <xf numFmtId="0" fontId="0" fillId="5" borderId="58" xfId="0" applyFill="1" applyBorder="1" applyAlignment="1" applyProtection="1">
      <alignment horizontal="center"/>
      <protection locked="0"/>
    </xf>
    <xf numFmtId="0" fontId="54" fillId="0" borderId="0" xfId="5" applyAlignment="1">
      <alignment horizontal="left"/>
    </xf>
    <xf numFmtId="0" fontId="31" fillId="3" borderId="66" xfId="0" applyFont="1" applyFill="1" applyBorder="1" applyAlignment="1">
      <alignment horizontal="center"/>
    </xf>
    <xf numFmtId="0" fontId="43" fillId="0" borderId="0" xfId="0" applyFont="1" applyAlignment="1">
      <alignment horizontal="left" vertical="top" wrapText="1" indent="5"/>
    </xf>
    <xf numFmtId="0" fontId="15" fillId="10" borderId="32" xfId="0" applyFont="1" applyFill="1" applyBorder="1"/>
    <xf numFmtId="0" fontId="0" fillId="10" borderId="12" xfId="0" applyFill="1" applyBorder="1"/>
    <xf numFmtId="0" fontId="0" fillId="10" borderId="13" xfId="0" applyFill="1" applyBorder="1"/>
    <xf numFmtId="0" fontId="0" fillId="10" borderId="14" xfId="0" applyFill="1" applyBorder="1"/>
    <xf numFmtId="0" fontId="0" fillId="10" borderId="0" xfId="0" applyFill="1"/>
    <xf numFmtId="0" fontId="0" fillId="10" borderId="15" xfId="0" applyFill="1" applyBorder="1"/>
    <xf numFmtId="0" fontId="0" fillId="0" borderId="14" xfId="0" applyBorder="1"/>
    <xf numFmtId="0" fontId="15" fillId="0" borderId="14" xfId="0" applyFont="1" applyBorder="1"/>
    <xf numFmtId="1" fontId="0" fillId="0" borderId="14" xfId="0" applyNumberFormat="1" applyBorder="1"/>
    <xf numFmtId="0" fontId="36" fillId="0" borderId="14" xfId="0" applyFont="1" applyBorder="1"/>
    <xf numFmtId="1" fontId="0" fillId="10" borderId="14" xfId="0" applyNumberFormat="1" applyFill="1" applyBorder="1"/>
    <xf numFmtId="1" fontId="0" fillId="10" borderId="0" xfId="0" applyNumberFormat="1" applyFill="1"/>
    <xf numFmtId="1" fontId="0" fillId="10" borderId="16" xfId="0" applyNumberFormat="1" applyFill="1" applyBorder="1"/>
    <xf numFmtId="0" fontId="0" fillId="10" borderId="11" xfId="0" applyFill="1" applyBorder="1"/>
    <xf numFmtId="0" fontId="54" fillId="0" borderId="0" xfId="5" applyAlignment="1">
      <alignment horizontal="center"/>
    </xf>
    <xf numFmtId="0" fontId="55" fillId="0" borderId="0" xfId="0" applyFont="1" applyAlignment="1">
      <alignment horizontal="justify" vertical="center"/>
    </xf>
    <xf numFmtId="0" fontId="56" fillId="0" borderId="21" xfId="0" applyFont="1" applyBorder="1" applyAlignment="1">
      <alignment horizontal="justify" vertical="center" wrapText="1"/>
    </xf>
    <xf numFmtId="0" fontId="56" fillId="0" borderId="5" xfId="0" applyFont="1" applyBorder="1" applyAlignment="1">
      <alignment horizontal="justify" vertical="center" wrapText="1"/>
    </xf>
    <xf numFmtId="0" fontId="56" fillId="0" borderId="34" xfId="0" applyFont="1" applyBorder="1" applyAlignment="1">
      <alignment horizontal="justify" vertical="center" wrapText="1"/>
    </xf>
    <xf numFmtId="0" fontId="56" fillId="0" borderId="35" xfId="0" applyFont="1" applyBorder="1" applyAlignment="1">
      <alignment horizontal="justify" vertical="center" wrapText="1"/>
    </xf>
    <xf numFmtId="0" fontId="58" fillId="0" borderId="34" xfId="0" applyFont="1" applyBorder="1" applyAlignment="1">
      <alignment horizontal="justify" vertical="center" wrapText="1"/>
    </xf>
    <xf numFmtId="0" fontId="56" fillId="0" borderId="0" xfId="0" applyFont="1"/>
    <xf numFmtId="0" fontId="60" fillId="0" borderId="0" xfId="0" applyFont="1" applyAlignment="1">
      <alignment vertical="center"/>
    </xf>
    <xf numFmtId="0" fontId="56" fillId="0" borderId="0" xfId="0" applyFont="1" applyAlignment="1">
      <alignment vertical="center"/>
    </xf>
    <xf numFmtId="0" fontId="56" fillId="0" borderId="0" xfId="0" applyFont="1" applyAlignment="1">
      <alignment horizontal="justify" vertical="center"/>
    </xf>
    <xf numFmtId="0" fontId="55" fillId="0" borderId="0" xfId="0" applyFont="1"/>
    <xf numFmtId="0" fontId="63" fillId="0" borderId="0" xfId="0" applyFont="1" applyAlignment="1">
      <alignment vertical="center"/>
    </xf>
    <xf numFmtId="0" fontId="45" fillId="0" borderId="0" xfId="0" applyFont="1" applyAlignment="1">
      <alignment horizontal="left" vertical="center" wrapText="1" indent="5"/>
    </xf>
    <xf numFmtId="0" fontId="47" fillId="0" borderId="0" xfId="0" applyFont="1" applyAlignment="1" applyProtection="1">
      <alignment wrapText="1"/>
      <protection locked="0"/>
    </xf>
    <xf numFmtId="0" fontId="56" fillId="0" borderId="0" xfId="0" applyFont="1" applyAlignment="1">
      <alignment horizontal="left" vertical="center" wrapText="1"/>
    </xf>
    <xf numFmtId="0" fontId="25" fillId="0" borderId="0" xfId="0" applyFont="1" applyAlignment="1">
      <alignment horizontal="center"/>
    </xf>
    <xf numFmtId="0" fontId="56" fillId="0" borderId="8" xfId="0" applyFont="1" applyBorder="1" applyAlignment="1">
      <alignment horizontal="justify" vertical="center" wrapText="1"/>
    </xf>
    <xf numFmtId="0" fontId="56" fillId="0" borderId="5" xfId="0" applyFont="1" applyBorder="1" applyAlignment="1">
      <alignment horizontal="justify" vertical="center" wrapText="1"/>
    </xf>
    <xf numFmtId="0" fontId="37" fillId="0" borderId="0" xfId="0" applyFont="1" applyAlignment="1">
      <alignment horizontal="center" wrapText="1"/>
    </xf>
    <xf numFmtId="0" fontId="37" fillId="0" borderId="15" xfId="0" applyFont="1" applyBorder="1" applyAlignment="1">
      <alignment horizontal="center" wrapText="1"/>
    </xf>
    <xf numFmtId="0" fontId="27" fillId="3" borderId="16" xfId="0" applyFont="1" applyFill="1" applyBorder="1" applyAlignment="1" applyProtection="1">
      <alignment horizontal="center"/>
      <protection locked="0"/>
    </xf>
    <xf numFmtId="0" fontId="27" fillId="3" borderId="11" xfId="0" applyFont="1" applyFill="1" applyBorder="1" applyAlignment="1" applyProtection="1">
      <alignment horizontal="center"/>
      <protection locked="0"/>
    </xf>
    <xf numFmtId="0" fontId="27" fillId="3" borderId="35" xfId="0" applyFont="1" applyFill="1" applyBorder="1" applyAlignment="1" applyProtection="1">
      <alignment horizontal="center"/>
      <protection locked="0"/>
    </xf>
    <xf numFmtId="0" fontId="27" fillId="3" borderId="32" xfId="0" applyFont="1" applyFill="1" applyBorder="1" applyAlignment="1">
      <alignment horizontal="center"/>
    </xf>
    <xf numFmtId="0" fontId="27" fillId="3" borderId="12" xfId="0" applyFont="1" applyFill="1" applyBorder="1" applyAlignment="1">
      <alignment horizontal="center"/>
    </xf>
    <xf numFmtId="0" fontId="27" fillId="3" borderId="13" xfId="0" applyFont="1" applyFill="1" applyBorder="1" applyAlignment="1">
      <alignment horizontal="center"/>
    </xf>
    <xf numFmtId="0" fontId="27" fillId="13" borderId="0" xfId="0" applyFont="1" applyFill="1" applyAlignment="1">
      <alignment horizontal="center"/>
    </xf>
    <xf numFmtId="0" fontId="27" fillId="13" borderId="0" xfId="0" applyFont="1" applyFill="1" applyAlignment="1" applyProtection="1">
      <alignment horizontal="center"/>
      <protection locked="0"/>
    </xf>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27" fillId="15" borderId="32" xfId="0" applyFont="1" applyFill="1" applyBorder="1" applyAlignment="1">
      <alignment horizontal="center"/>
    </xf>
    <xf numFmtId="0" fontId="27" fillId="15" borderId="12" xfId="0" applyFont="1" applyFill="1" applyBorder="1" applyAlignment="1">
      <alignment horizontal="center"/>
    </xf>
    <xf numFmtId="0" fontId="27" fillId="15" borderId="13" xfId="0" applyFont="1" applyFill="1" applyBorder="1" applyAlignment="1">
      <alignment horizontal="center"/>
    </xf>
    <xf numFmtId="0" fontId="19" fillId="15" borderId="32" xfId="0" applyFont="1" applyFill="1" applyBorder="1" applyAlignment="1">
      <alignment horizontal="left"/>
    </xf>
    <xf numFmtId="0" fontId="19" fillId="15" borderId="12" xfId="0" applyFont="1" applyFill="1" applyBorder="1" applyAlignment="1">
      <alignment horizontal="left"/>
    </xf>
    <xf numFmtId="0" fontId="19" fillId="15" borderId="13" xfId="0" applyFont="1" applyFill="1" applyBorder="1" applyAlignment="1">
      <alignment horizontal="left"/>
    </xf>
    <xf numFmtId="0" fontId="19" fillId="15" borderId="16" xfId="0" applyFont="1" applyFill="1" applyBorder="1" applyAlignment="1">
      <alignment horizontal="left"/>
    </xf>
    <xf numFmtId="0" fontId="19" fillId="15" borderId="11" xfId="0" applyFont="1" applyFill="1" applyBorder="1" applyAlignment="1">
      <alignment horizontal="left"/>
    </xf>
    <xf numFmtId="0" fontId="19" fillId="15" borderId="35" xfId="0" applyFont="1" applyFill="1" applyBorder="1" applyAlignment="1">
      <alignment horizontal="left"/>
    </xf>
    <xf numFmtId="0" fontId="19" fillId="15" borderId="16" xfId="0" applyFont="1" applyFill="1" applyBorder="1" applyAlignment="1" applyProtection="1">
      <alignment horizontal="center"/>
      <protection locked="0"/>
    </xf>
    <xf numFmtId="0" fontId="19" fillId="15" borderId="11" xfId="0" applyFont="1" applyFill="1" applyBorder="1" applyAlignment="1" applyProtection="1">
      <alignment horizontal="center"/>
      <protection locked="0"/>
    </xf>
    <xf numFmtId="0" fontId="19" fillId="15" borderId="35" xfId="0" applyFont="1" applyFill="1" applyBorder="1" applyAlignment="1" applyProtection="1">
      <alignment horizontal="center"/>
      <protection locked="0"/>
    </xf>
    <xf numFmtId="0" fontId="19" fillId="0" borderId="0" xfId="0" applyFont="1" applyAlignment="1">
      <alignment horizontal="center"/>
    </xf>
    <xf numFmtId="0" fontId="19" fillId="0" borderId="32" xfId="0" applyFont="1" applyBorder="1" applyAlignment="1">
      <alignment horizontal="center"/>
    </xf>
    <xf numFmtId="0" fontId="19" fillId="0" borderId="12" xfId="0" applyFont="1" applyBorder="1" applyAlignment="1">
      <alignment horizontal="center"/>
    </xf>
    <xf numFmtId="0" fontId="19" fillId="0" borderId="14" xfId="0" applyFont="1" applyBorder="1" applyAlignment="1">
      <alignment horizontal="center"/>
    </xf>
  </cellXfs>
  <cellStyles count="7">
    <cellStyle name="Comma" xfId="1" builtinId="3"/>
    <cellStyle name="Comma 3" xfId="6" xr:uid="{6BEB7053-8CD7-4D4B-BF72-AD2241CFF1E6}"/>
    <cellStyle name="Currency" xfId="2" builtinId="4"/>
    <cellStyle name="Hyperlink" xfId="5" builtinId="8"/>
    <cellStyle name="Normal" xfId="0" builtinId="0"/>
    <cellStyle name="Normal 2" xfId="3" xr:uid="{00000000-0005-0000-0000-000003000000}"/>
    <cellStyle name="Percent" xfId="4" builtinId="5"/>
  </cellStyles>
  <dxfs count="20">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ssu.ie/post-primary/topics/budgeting/budget-templates/budget-templates-voluntary-secondary-school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hyperlink" Target="https://www.fssu.ie/app/uploads/2023/02/Sage-Import-Budget-Guide-2023_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33"/>
  <sheetViews>
    <sheetView zoomScaleNormal="100" workbookViewId="0">
      <selection activeCell="B32" sqref="B32"/>
    </sheetView>
  </sheetViews>
  <sheetFormatPr defaultRowHeight="14.25" x14ac:dyDescent="0.45"/>
  <cols>
    <col min="2" max="2" width="161.1328125" customWidth="1"/>
  </cols>
  <sheetData>
    <row r="2" spans="1:2" ht="22.5" x14ac:dyDescent="0.45">
      <c r="B2" s="220" t="s">
        <v>103</v>
      </c>
    </row>
    <row r="3" spans="1:2" x14ac:dyDescent="0.45">
      <c r="B3" s="221" t="s">
        <v>30</v>
      </c>
    </row>
    <row r="4" spans="1:2" x14ac:dyDescent="0.45">
      <c r="B4" s="222" t="s">
        <v>104</v>
      </c>
    </row>
    <row r="5" spans="1:2" ht="40.5" x14ac:dyDescent="0.45">
      <c r="B5" s="223" t="s">
        <v>105</v>
      </c>
    </row>
    <row r="6" spans="1:2" x14ac:dyDescent="0.45">
      <c r="B6" s="223"/>
    </row>
    <row r="7" spans="1:2" x14ac:dyDescent="0.45">
      <c r="B7" s="222" t="s">
        <v>106</v>
      </c>
    </row>
    <row r="8" spans="1:2" x14ac:dyDescent="0.45">
      <c r="B8" s="224" t="s">
        <v>107</v>
      </c>
    </row>
    <row r="9" spans="1:2" x14ac:dyDescent="0.45">
      <c r="B9" s="224" t="s">
        <v>30</v>
      </c>
    </row>
    <row r="10" spans="1:2" x14ac:dyDescent="0.45">
      <c r="B10" s="224" t="s">
        <v>237</v>
      </c>
    </row>
    <row r="11" spans="1:2" x14ac:dyDescent="0.45">
      <c r="B11" s="222" t="s">
        <v>30</v>
      </c>
    </row>
    <row r="12" spans="1:2" x14ac:dyDescent="0.45">
      <c r="B12" s="225" t="s">
        <v>361</v>
      </c>
    </row>
    <row r="13" spans="1:2" s="251" customFormat="1" x14ac:dyDescent="0.45">
      <c r="A13" s="252"/>
      <c r="B13" s="253" t="s">
        <v>362</v>
      </c>
    </row>
    <row r="14" spans="1:2" s="251" customFormat="1" x14ac:dyDescent="0.45">
      <c r="A14" s="252"/>
      <c r="B14" s="368" t="s">
        <v>363</v>
      </c>
    </row>
    <row r="15" spans="1:2" x14ac:dyDescent="0.45">
      <c r="B15" s="225" t="s">
        <v>399</v>
      </c>
    </row>
    <row r="16" spans="1:2" x14ac:dyDescent="0.45">
      <c r="B16" s="254" t="s">
        <v>152</v>
      </c>
    </row>
    <row r="17" spans="2:2" ht="27" x14ac:dyDescent="0.45">
      <c r="B17" s="341" t="s">
        <v>239</v>
      </c>
    </row>
    <row r="18" spans="2:2" x14ac:dyDescent="0.45">
      <c r="B18" s="225" t="s">
        <v>400</v>
      </c>
    </row>
    <row r="19" spans="2:2" x14ac:dyDescent="0.45">
      <c r="B19" s="342" t="s">
        <v>241</v>
      </c>
    </row>
    <row r="20" spans="2:2" x14ac:dyDescent="0.45">
      <c r="B20" s="226" t="s">
        <v>151</v>
      </c>
    </row>
    <row r="21" spans="2:2" x14ac:dyDescent="0.45">
      <c r="B21" s="226" t="s">
        <v>153</v>
      </c>
    </row>
    <row r="22" spans="2:2" x14ac:dyDescent="0.45">
      <c r="B22" s="225" t="s">
        <v>401</v>
      </c>
    </row>
    <row r="23" spans="2:2" x14ac:dyDescent="0.45">
      <c r="B23" s="226" t="s">
        <v>242</v>
      </c>
    </row>
    <row r="24" spans="2:2" x14ac:dyDescent="0.45">
      <c r="B24" s="225" t="s">
        <v>402</v>
      </c>
    </row>
    <row r="25" spans="2:2" x14ac:dyDescent="0.45">
      <c r="B25" s="226" t="s">
        <v>243</v>
      </c>
    </row>
    <row r="26" spans="2:2" x14ac:dyDescent="0.45">
      <c r="B26" s="225" t="s">
        <v>403</v>
      </c>
    </row>
    <row r="27" spans="2:2" ht="27.4" x14ac:dyDescent="0.45">
      <c r="B27" s="306" t="s">
        <v>191</v>
      </c>
    </row>
    <row r="28" spans="2:2" x14ac:dyDescent="0.45">
      <c r="B28" s="225" t="s">
        <v>404</v>
      </c>
    </row>
    <row r="29" spans="2:2" x14ac:dyDescent="0.45">
      <c r="B29" s="226" t="s">
        <v>108</v>
      </c>
    </row>
    <row r="30" spans="2:2" x14ac:dyDescent="0.45">
      <c r="B30" s="255" t="s">
        <v>240</v>
      </c>
    </row>
    <row r="31" spans="2:2" x14ac:dyDescent="0.45">
      <c r="B31" s="256" t="s">
        <v>155</v>
      </c>
    </row>
    <row r="32" spans="2:2" ht="27.75" x14ac:dyDescent="0.45">
      <c r="B32" s="381" t="s">
        <v>406</v>
      </c>
    </row>
    <row r="33" spans="2:2" ht="40.9" x14ac:dyDescent="0.45">
      <c r="B33" s="353" t="s">
        <v>405</v>
      </c>
    </row>
  </sheetData>
  <hyperlinks>
    <hyperlink ref="B14" r:id="rId1" xr:uid="{43E7918E-59C9-4F6C-A146-9C1DD4D5E134}"/>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A40589-A312-4E47-8376-9AF65FAEC001}">
  <sheetPr>
    <pageSetUpPr fitToPage="1"/>
  </sheetPr>
  <dimension ref="A1:I70"/>
  <sheetViews>
    <sheetView workbookViewId="0">
      <selection activeCell="B29" sqref="B29"/>
    </sheetView>
  </sheetViews>
  <sheetFormatPr defaultRowHeight="14.25" x14ac:dyDescent="0.45"/>
  <cols>
    <col min="1" max="1" width="80.265625" customWidth="1"/>
    <col min="2" max="2" width="18.73046875" customWidth="1"/>
    <col min="3" max="3" width="13.3984375" customWidth="1"/>
    <col min="4" max="4" width="9.86328125" customWidth="1"/>
    <col min="5" max="5" width="11.73046875" customWidth="1"/>
    <col min="6" max="6" width="12" bestFit="1" customWidth="1"/>
    <col min="7" max="7" width="42.265625" style="8" customWidth="1"/>
    <col min="10" max="10" width="11.1328125" bestFit="1" customWidth="1"/>
  </cols>
  <sheetData>
    <row r="1" spans="1:9" ht="24.75" x14ac:dyDescent="0.9">
      <c r="A1" s="384" t="s">
        <v>364</v>
      </c>
      <c r="B1" s="384"/>
      <c r="C1" s="52"/>
      <c r="D1" s="52"/>
      <c r="E1" s="52"/>
      <c r="F1" s="52"/>
      <c r="G1" s="52"/>
      <c r="H1" s="39"/>
      <c r="I1" s="39"/>
    </row>
    <row r="2" spans="1:9" ht="24.75" x14ac:dyDescent="0.9">
      <c r="A2" s="384" t="s">
        <v>102</v>
      </c>
      <c r="B2" s="384"/>
      <c r="C2" s="52"/>
      <c r="D2" s="52"/>
      <c r="E2" s="52"/>
      <c r="F2" s="52"/>
      <c r="G2" s="52"/>
      <c r="H2" s="38"/>
      <c r="I2" s="38"/>
    </row>
    <row r="3" spans="1:9" ht="12.6" customHeight="1" x14ac:dyDescent="0.9">
      <c r="A3" s="54"/>
      <c r="B3" s="54"/>
      <c r="C3" s="54"/>
      <c r="D3" s="54"/>
      <c r="E3" s="54"/>
      <c r="F3" s="54"/>
      <c r="G3" s="54"/>
      <c r="H3" s="38"/>
      <c r="I3" s="38"/>
    </row>
    <row r="4" spans="1:9" ht="17.649999999999999" x14ac:dyDescent="0.45">
      <c r="A4" s="369" t="s">
        <v>365</v>
      </c>
    </row>
    <row r="5" spans="1:9" ht="18" thickBot="1" x14ac:dyDescent="0.5">
      <c r="A5" s="369"/>
    </row>
    <row r="6" spans="1:9" ht="16.899999999999999" thickBot="1" x14ac:dyDescent="0.5">
      <c r="A6" s="370" t="s">
        <v>366</v>
      </c>
      <c r="B6" s="371"/>
    </row>
    <row r="7" spans="1:9" ht="25.9" customHeight="1" thickBot="1" x14ac:dyDescent="0.5">
      <c r="A7" s="372" t="s">
        <v>367</v>
      </c>
      <c r="B7" s="373"/>
    </row>
    <row r="8" spans="1:9" ht="23.45" customHeight="1" thickBot="1" x14ac:dyDescent="0.5">
      <c r="A8" s="372" t="s">
        <v>368</v>
      </c>
      <c r="B8" s="373"/>
    </row>
    <row r="9" spans="1:9" ht="16.899999999999999" thickBot="1" x14ac:dyDescent="0.5">
      <c r="A9" s="372" t="s">
        <v>369</v>
      </c>
      <c r="B9" s="373"/>
    </row>
    <row r="10" spans="1:9" ht="16.899999999999999" thickBot="1" x14ac:dyDescent="0.5">
      <c r="A10" s="372" t="s">
        <v>370</v>
      </c>
      <c r="B10" s="373"/>
    </row>
    <row r="11" spans="1:9" ht="16.899999999999999" thickBot="1" x14ac:dyDescent="0.5">
      <c r="A11" s="372" t="s">
        <v>371</v>
      </c>
      <c r="B11" s="373"/>
    </row>
    <row r="12" spans="1:9" ht="33.4" thickBot="1" x14ac:dyDescent="0.5">
      <c r="A12" s="372" t="s">
        <v>372</v>
      </c>
      <c r="B12" s="373"/>
    </row>
    <row r="13" spans="1:9" ht="24.75" customHeight="1" thickBot="1" x14ac:dyDescent="0.5">
      <c r="A13" s="372" t="s">
        <v>373</v>
      </c>
      <c r="B13" s="373"/>
    </row>
    <row r="14" spans="1:9" ht="16.899999999999999" thickBot="1" x14ac:dyDescent="0.5">
      <c r="A14" s="374" t="s">
        <v>374</v>
      </c>
      <c r="B14" s="373"/>
    </row>
    <row r="17" spans="1:8" ht="17.649999999999999" x14ac:dyDescent="0.45">
      <c r="A17" s="369" t="s">
        <v>375</v>
      </c>
    </row>
    <row r="18" spans="1:8" ht="14.65" thickBot="1" x14ac:dyDescent="0.5"/>
    <row r="19" spans="1:8" ht="16.899999999999999" thickBot="1" x14ac:dyDescent="0.5">
      <c r="A19" s="385" t="s">
        <v>376</v>
      </c>
      <c r="B19" s="386"/>
    </row>
    <row r="20" spans="1:8" ht="16.899999999999999" thickBot="1" x14ac:dyDescent="0.5">
      <c r="A20" s="372" t="s">
        <v>377</v>
      </c>
      <c r="B20" s="373"/>
      <c r="H20" s="17"/>
    </row>
    <row r="21" spans="1:8" ht="16.899999999999999" thickBot="1" x14ac:dyDescent="0.5">
      <c r="A21" s="372" t="s">
        <v>378</v>
      </c>
      <c r="B21" s="373"/>
      <c r="H21" s="17"/>
    </row>
    <row r="22" spans="1:8" x14ac:dyDescent="0.45">
      <c r="H22" s="17"/>
    </row>
    <row r="23" spans="1:8" x14ac:dyDescent="0.45">
      <c r="H23" s="17"/>
    </row>
    <row r="24" spans="1:8" ht="12.6" customHeight="1" x14ac:dyDescent="0.45">
      <c r="A24" s="369" t="s">
        <v>379</v>
      </c>
      <c r="H24" s="17"/>
    </row>
    <row r="25" spans="1:8" ht="12.6" customHeight="1" x14ac:dyDescent="0.45">
      <c r="A25" s="369"/>
      <c r="H25" s="17"/>
    </row>
    <row r="26" spans="1:8" ht="16.5" x14ac:dyDescent="0.45">
      <c r="A26" s="375" t="s">
        <v>380</v>
      </c>
      <c r="B26" s="376" t="s">
        <v>381</v>
      </c>
      <c r="H26" s="17"/>
    </row>
    <row r="27" spans="1:8" ht="16.5" x14ac:dyDescent="0.45">
      <c r="B27" s="377"/>
    </row>
    <row r="28" spans="1:8" ht="31.9" customHeight="1" x14ac:dyDescent="0.45">
      <c r="A28" s="383" t="s">
        <v>382</v>
      </c>
      <c r="B28" s="383"/>
    </row>
    <row r="31" spans="1:8" ht="20.25" x14ac:dyDescent="0.45">
      <c r="A31" s="369" t="s">
        <v>383</v>
      </c>
    </row>
    <row r="33" spans="1:2" ht="35.450000000000003" customHeight="1" x14ac:dyDescent="0.45">
      <c r="A33" s="383" t="s">
        <v>411</v>
      </c>
      <c r="B33" s="383"/>
    </row>
    <row r="35" spans="1:2" ht="22.15" customHeight="1" x14ac:dyDescent="0.45">
      <c r="A35" s="375" t="s">
        <v>384</v>
      </c>
      <c r="B35" s="378" t="s">
        <v>385</v>
      </c>
    </row>
    <row r="37" spans="1:2" ht="16.5" x14ac:dyDescent="0.45">
      <c r="A37" s="375" t="s">
        <v>386</v>
      </c>
      <c r="B37" s="378" t="s">
        <v>385</v>
      </c>
    </row>
    <row r="38" spans="1:2" ht="16.5" x14ac:dyDescent="0.45">
      <c r="B38" s="378"/>
    </row>
    <row r="39" spans="1:2" ht="16.5" x14ac:dyDescent="0.45">
      <c r="A39" s="375" t="s">
        <v>387</v>
      </c>
      <c r="B39" s="378" t="s">
        <v>385</v>
      </c>
    </row>
    <row r="42" spans="1:2" ht="17.649999999999999" x14ac:dyDescent="0.5">
      <c r="A42" s="379" t="s">
        <v>388</v>
      </c>
    </row>
    <row r="44" spans="1:2" ht="16.5" x14ac:dyDescent="0.45">
      <c r="A44" s="375" t="s">
        <v>389</v>
      </c>
      <c r="B44" s="378" t="s">
        <v>385</v>
      </c>
    </row>
    <row r="47" spans="1:2" ht="17.649999999999999" x14ac:dyDescent="0.45">
      <c r="A47" s="369" t="s">
        <v>390</v>
      </c>
    </row>
    <row r="49" spans="1:2" ht="16.5" x14ac:dyDescent="0.45">
      <c r="A49" s="375" t="s">
        <v>391</v>
      </c>
      <c r="B49" s="378" t="s">
        <v>385</v>
      </c>
    </row>
    <row r="52" spans="1:2" ht="17.649999999999999" x14ac:dyDescent="0.45">
      <c r="A52" s="369" t="s">
        <v>392</v>
      </c>
    </row>
    <row r="54" spans="1:2" ht="38.450000000000003" customHeight="1" x14ac:dyDescent="0.45">
      <c r="A54" s="383" t="s">
        <v>393</v>
      </c>
      <c r="B54" s="383"/>
    </row>
    <row r="56" spans="1:2" ht="18.75" x14ac:dyDescent="0.45">
      <c r="A56" s="380" t="s">
        <v>394</v>
      </c>
    </row>
    <row r="57" spans="1:2" ht="18.75" x14ac:dyDescent="0.45">
      <c r="A57" s="380" t="s">
        <v>395</v>
      </c>
    </row>
    <row r="58" spans="1:2" ht="18.75" x14ac:dyDescent="0.45">
      <c r="A58" s="380" t="s">
        <v>396</v>
      </c>
    </row>
    <row r="59" spans="1:2" ht="18.75" x14ac:dyDescent="0.45">
      <c r="A59" s="380" t="s">
        <v>397</v>
      </c>
    </row>
    <row r="60" spans="1:2" ht="16.5" x14ac:dyDescent="0.45">
      <c r="A60" s="380" t="s">
        <v>398</v>
      </c>
    </row>
    <row r="67" ht="21" customHeight="1" x14ac:dyDescent="0.45"/>
    <row r="70" ht="17.25" customHeight="1" x14ac:dyDescent="0.45"/>
  </sheetData>
  <mergeCells count="6">
    <mergeCell ref="A54:B54"/>
    <mergeCell ref="A1:B1"/>
    <mergeCell ref="A2:B2"/>
    <mergeCell ref="A19:B19"/>
    <mergeCell ref="A28:B28"/>
    <mergeCell ref="A33:B33"/>
  </mergeCells>
  <pageMargins left="0.70866141732283472" right="0.70866141732283472" top="0.74803149606299213" bottom="0.74803149606299213" header="0.31496062992125984" footer="0.31496062992125984"/>
  <pageSetup paperSize="9" scale="88"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71"/>
  <sheetViews>
    <sheetView zoomScale="85" zoomScaleNormal="85" workbookViewId="0">
      <selection activeCell="G37" sqref="G37"/>
    </sheetView>
  </sheetViews>
  <sheetFormatPr defaultRowHeight="14.25" x14ac:dyDescent="0.45"/>
  <cols>
    <col min="1" max="1" width="80.265625" customWidth="1"/>
    <col min="2" max="2" width="18.73046875" customWidth="1"/>
    <col min="3" max="3" width="13.3984375" customWidth="1"/>
    <col min="4" max="4" width="9.86328125" customWidth="1"/>
    <col min="5" max="5" width="11.73046875" customWidth="1"/>
    <col min="6" max="6" width="12" bestFit="1" customWidth="1"/>
    <col min="7" max="7" width="42.265625" style="8" customWidth="1"/>
    <col min="10" max="10" width="11.1328125" bestFit="1" customWidth="1"/>
  </cols>
  <sheetData>
    <row r="1" spans="1:9" ht="24.75" x14ac:dyDescent="0.9">
      <c r="A1" s="384" t="s">
        <v>46</v>
      </c>
      <c r="B1" s="384"/>
      <c r="C1" s="384"/>
      <c r="D1" s="384"/>
      <c r="E1" s="384"/>
      <c r="F1" s="384"/>
      <c r="G1" s="384"/>
      <c r="H1" s="39"/>
      <c r="I1" s="39"/>
    </row>
    <row r="2" spans="1:9" ht="24.75" x14ac:dyDescent="0.9">
      <c r="A2" s="384" t="s">
        <v>245</v>
      </c>
      <c r="B2" s="384"/>
      <c r="C2" s="384"/>
      <c r="D2" s="384"/>
      <c r="E2" s="384"/>
      <c r="F2" s="384"/>
      <c r="G2" s="384"/>
      <c r="H2" s="38"/>
      <c r="I2" s="38"/>
    </row>
    <row r="3" spans="1:9" ht="22.5" x14ac:dyDescent="0.6">
      <c r="A3" s="184" t="s">
        <v>40</v>
      </c>
      <c r="B3" s="130" t="s">
        <v>102</v>
      </c>
      <c r="C3" s="130"/>
      <c r="D3" s="130"/>
      <c r="E3" s="130"/>
      <c r="F3" s="130"/>
      <c r="G3" s="130"/>
    </row>
    <row r="4" spans="1:9" ht="22.5" x14ac:dyDescent="0.6">
      <c r="A4" s="184" t="s">
        <v>32</v>
      </c>
      <c r="B4" s="130" t="s">
        <v>47</v>
      </c>
      <c r="C4" s="130"/>
      <c r="D4" s="130"/>
      <c r="E4" s="130"/>
      <c r="F4" s="130"/>
      <c r="G4" s="130"/>
    </row>
    <row r="5" spans="1:9" ht="22.9" thickBot="1" x14ac:dyDescent="0.65">
      <c r="A5" s="184"/>
      <c r="B5" s="130"/>
      <c r="C5" s="130"/>
      <c r="D5" s="130"/>
      <c r="E5" s="130"/>
      <c r="F5" s="130"/>
      <c r="G5" s="130"/>
    </row>
    <row r="6" spans="1:9" ht="21.4" thickBot="1" x14ac:dyDescent="0.7">
      <c r="A6" s="91" t="s">
        <v>61</v>
      </c>
      <c r="B6" s="58"/>
      <c r="C6" s="58"/>
      <c r="D6" s="58"/>
      <c r="E6" s="59"/>
    </row>
    <row r="7" spans="1:9" ht="23.65" thickBot="1" x14ac:dyDescent="0.75">
      <c r="A7" s="60"/>
      <c r="E7" s="61"/>
    </row>
    <row r="8" spans="1:9" ht="80.25" customHeight="1" thickBot="1" x14ac:dyDescent="0.65">
      <c r="A8" s="62" t="s">
        <v>59</v>
      </c>
      <c r="B8" s="387" t="s">
        <v>177</v>
      </c>
      <c r="C8" s="387"/>
      <c r="D8" s="49"/>
      <c r="E8" s="135">
        <v>10</v>
      </c>
      <c r="F8" s="49"/>
    </row>
    <row r="9" spans="1:9" ht="80.25" customHeight="1" thickBot="1" x14ac:dyDescent="0.65">
      <c r="A9" s="62" t="s">
        <v>59</v>
      </c>
      <c r="B9" s="387" t="s">
        <v>178</v>
      </c>
      <c r="C9" s="387"/>
      <c r="D9" s="49"/>
      <c r="E9" s="135">
        <v>2</v>
      </c>
      <c r="F9" s="49"/>
      <c r="G9" s="305"/>
    </row>
    <row r="10" spans="1:9" ht="22.9" thickBot="1" x14ac:dyDescent="0.65">
      <c r="A10" s="62" t="s">
        <v>246</v>
      </c>
      <c r="B10" s="50"/>
      <c r="D10" s="49"/>
      <c r="E10" s="307">
        <v>564</v>
      </c>
      <c r="F10" s="49"/>
    </row>
    <row r="11" spans="1:9" ht="22.9" thickBot="1" x14ac:dyDescent="0.65">
      <c r="A11" s="62" t="s">
        <v>247</v>
      </c>
      <c r="B11" s="50"/>
      <c r="D11" s="49"/>
      <c r="E11" s="307">
        <v>2</v>
      </c>
      <c r="F11" s="49"/>
    </row>
    <row r="12" spans="1:9" ht="23.25" thickBot="1" x14ac:dyDescent="0.7">
      <c r="A12" s="62" t="s">
        <v>248</v>
      </c>
      <c r="B12" s="63"/>
      <c r="E12" s="307">
        <v>16</v>
      </c>
    </row>
    <row r="13" spans="1:9" ht="23.25" thickBot="1" x14ac:dyDescent="0.7">
      <c r="A13" s="62" t="s">
        <v>249</v>
      </c>
      <c r="B13" s="63"/>
      <c r="E13" s="307">
        <v>23</v>
      </c>
    </row>
    <row r="14" spans="1:9" ht="24.75" customHeight="1" thickBot="1" x14ac:dyDescent="0.7">
      <c r="A14" s="62" t="s">
        <v>250</v>
      </c>
      <c r="B14" s="63"/>
      <c r="E14" s="307">
        <v>0</v>
      </c>
    </row>
    <row r="15" spans="1:9" ht="22.9" thickBot="1" x14ac:dyDescent="0.65">
      <c r="A15" s="62" t="s">
        <v>252</v>
      </c>
      <c r="B15" s="387" t="s">
        <v>258</v>
      </c>
      <c r="C15" s="387"/>
      <c r="D15" s="388"/>
      <c r="E15" s="307">
        <v>10</v>
      </c>
    </row>
    <row r="16" spans="1:9" ht="51" customHeight="1" thickBot="1" x14ac:dyDescent="0.65">
      <c r="A16" s="62" t="s">
        <v>251</v>
      </c>
      <c r="B16" s="387" t="s">
        <v>244</v>
      </c>
      <c r="C16" s="387"/>
      <c r="D16" s="388"/>
      <c r="E16" s="307">
        <v>0</v>
      </c>
    </row>
    <row r="17" spans="1:8" ht="23.25" thickBot="1" x14ac:dyDescent="0.7">
      <c r="A17" s="62" t="s">
        <v>253</v>
      </c>
      <c r="B17" s="63"/>
      <c r="E17" s="307">
        <v>0</v>
      </c>
    </row>
    <row r="18" spans="1:8" ht="23.25" thickBot="1" x14ac:dyDescent="0.7">
      <c r="A18" s="62" t="s">
        <v>179</v>
      </c>
      <c r="B18" s="63"/>
      <c r="E18" s="307"/>
    </row>
    <row r="19" spans="1:8" ht="23.25" thickBot="1" x14ac:dyDescent="0.7">
      <c r="A19" s="64" t="s">
        <v>407</v>
      </c>
      <c r="B19" s="65"/>
      <c r="C19" s="65"/>
      <c r="D19" s="66"/>
      <c r="E19" s="136">
        <v>0</v>
      </c>
    </row>
    <row r="20" spans="1:8" ht="23.25" thickBot="1" x14ac:dyDescent="0.7">
      <c r="A20" s="37"/>
      <c r="B20" s="63"/>
      <c r="C20" s="137"/>
    </row>
    <row r="21" spans="1:8" x14ac:dyDescent="0.45">
      <c r="A21" s="131" t="s">
        <v>65</v>
      </c>
      <c r="B21" s="58"/>
      <c r="C21" s="58"/>
      <c r="D21" s="58"/>
      <c r="E21" s="58"/>
      <c r="F21" s="58"/>
      <c r="G21" s="201"/>
    </row>
    <row r="22" spans="1:8" x14ac:dyDescent="0.45">
      <c r="A22" s="132" t="s">
        <v>86</v>
      </c>
      <c r="B22" s="17"/>
      <c r="C22" s="17"/>
      <c r="D22" s="17"/>
      <c r="E22" s="17"/>
      <c r="F22" s="17"/>
      <c r="G22" s="199"/>
      <c r="H22" s="17"/>
    </row>
    <row r="23" spans="1:8" x14ac:dyDescent="0.45">
      <c r="A23" s="132" t="s">
        <v>87</v>
      </c>
      <c r="B23" s="17"/>
      <c r="C23" s="17"/>
      <c r="D23" s="17"/>
      <c r="E23" s="17"/>
      <c r="F23" s="17"/>
      <c r="G23" s="199"/>
      <c r="H23" s="17"/>
    </row>
    <row r="24" spans="1:8" x14ac:dyDescent="0.45">
      <c r="A24" s="132" t="s">
        <v>82</v>
      </c>
      <c r="B24" s="17"/>
      <c r="C24" s="17"/>
      <c r="D24" s="17"/>
      <c r="E24" s="17"/>
      <c r="F24" s="17"/>
      <c r="G24" s="199"/>
      <c r="H24" s="17"/>
    </row>
    <row r="25" spans="1:8" x14ac:dyDescent="0.45">
      <c r="A25" s="132" t="s">
        <v>83</v>
      </c>
      <c r="B25" s="17"/>
      <c r="C25" s="17"/>
      <c r="D25" s="17"/>
      <c r="E25" s="17"/>
      <c r="F25" s="17"/>
      <c r="G25" s="199"/>
      <c r="H25" s="17"/>
    </row>
    <row r="26" spans="1:8" ht="14.65" thickBot="1" x14ac:dyDescent="0.5">
      <c r="A26" s="133"/>
      <c r="B26" s="134"/>
      <c r="C26" s="134"/>
      <c r="D26" s="134"/>
      <c r="E26" s="134"/>
      <c r="F26" s="134"/>
      <c r="G26" s="200"/>
      <c r="H26" s="17"/>
    </row>
    <row r="27" spans="1:8" ht="14.65" thickBot="1" x14ac:dyDescent="0.5">
      <c r="A27" s="17"/>
      <c r="B27" s="17"/>
      <c r="C27" s="17"/>
      <c r="D27" s="17"/>
      <c r="E27" s="17"/>
      <c r="F27" s="17"/>
      <c r="G27" s="17"/>
      <c r="H27" s="17"/>
    </row>
    <row r="28" spans="1:8" ht="18" thickBot="1" x14ac:dyDescent="0.55000000000000004">
      <c r="A28" s="67" t="s">
        <v>49</v>
      </c>
      <c r="B28" s="27"/>
      <c r="C28" s="68"/>
      <c r="D28" s="28"/>
      <c r="E28" s="29"/>
      <c r="F28" s="26"/>
    </row>
    <row r="29" spans="1:8" x14ac:dyDescent="0.45">
      <c r="A29" s="48"/>
    </row>
    <row r="30" spans="1:8" x14ac:dyDescent="0.45">
      <c r="A30" s="22" t="s">
        <v>30</v>
      </c>
      <c r="B30" s="23" t="s">
        <v>33</v>
      </c>
      <c r="C30" s="4"/>
      <c r="D30" s="45" t="s">
        <v>254</v>
      </c>
      <c r="E30" s="24"/>
      <c r="F30" s="45" t="s">
        <v>29</v>
      </c>
      <c r="G30" s="46" t="s">
        <v>28</v>
      </c>
    </row>
    <row r="31" spans="1:8" x14ac:dyDescent="0.45">
      <c r="A31" s="6"/>
      <c r="B31" s="1"/>
      <c r="C31" s="1"/>
      <c r="D31" s="5"/>
      <c r="E31" s="2"/>
      <c r="F31" s="43" t="s">
        <v>31</v>
      </c>
      <c r="G31" s="44" t="s">
        <v>31</v>
      </c>
    </row>
    <row r="33" spans="1:7" x14ac:dyDescent="0.45">
      <c r="A33" s="17" t="s">
        <v>224</v>
      </c>
      <c r="B33" s="13"/>
      <c r="C33" s="13"/>
      <c r="D33" s="14" t="s">
        <v>26</v>
      </c>
      <c r="F33" s="7"/>
      <c r="G33" s="334"/>
    </row>
    <row r="34" spans="1:7" x14ac:dyDescent="0.45">
      <c r="A34" s="18" t="s">
        <v>35</v>
      </c>
      <c r="B34" s="13">
        <v>2023</v>
      </c>
      <c r="C34" s="13"/>
      <c r="D34" s="12">
        <v>316</v>
      </c>
      <c r="E34" s="8"/>
      <c r="F34" s="30">
        <f>D34*E10*0.3333</f>
        <v>59402.059199999996</v>
      </c>
      <c r="G34" s="31"/>
    </row>
    <row r="35" spans="1:7" x14ac:dyDescent="0.45">
      <c r="A35" s="18" t="s">
        <v>36</v>
      </c>
      <c r="B35" s="13">
        <v>2024</v>
      </c>
      <c r="C35" s="13"/>
      <c r="D35" s="12">
        <v>316</v>
      </c>
      <c r="E35" s="8"/>
      <c r="F35" s="30">
        <f>D35*E10*0.6667</f>
        <v>118821.9408</v>
      </c>
      <c r="G35" s="31"/>
    </row>
    <row r="36" spans="1:7" x14ac:dyDescent="0.45">
      <c r="A36" s="13"/>
      <c r="B36" s="13"/>
      <c r="C36" s="13"/>
      <c r="D36" s="12"/>
      <c r="E36" s="8"/>
      <c r="F36" s="335">
        <f>SUM(F34:F35)</f>
        <v>178224</v>
      </c>
      <c r="G36" s="30">
        <f>F36*0.75</f>
        <v>133668</v>
      </c>
    </row>
    <row r="37" spans="1:7" x14ac:dyDescent="0.45">
      <c r="A37" s="13"/>
      <c r="B37" s="13"/>
      <c r="C37" s="13"/>
      <c r="D37" s="12"/>
      <c r="E37" s="8"/>
      <c r="F37" s="336"/>
      <c r="G37" s="30"/>
    </row>
    <row r="38" spans="1:7" x14ac:dyDescent="0.45">
      <c r="A38" s="17" t="s">
        <v>260</v>
      </c>
      <c r="B38" s="13"/>
      <c r="C38" s="13"/>
      <c r="D38" s="12">
        <v>24</v>
      </c>
      <c r="E38" s="8"/>
      <c r="F38" s="138"/>
      <c r="G38" s="335">
        <f>D38*E10</f>
        <v>13536</v>
      </c>
    </row>
    <row r="39" spans="1:7" x14ac:dyDescent="0.45">
      <c r="A39" s="13"/>
      <c r="B39" s="13"/>
      <c r="C39" s="13"/>
      <c r="D39" s="12"/>
      <c r="E39" s="8"/>
      <c r="F39" s="336"/>
      <c r="G39" s="30"/>
    </row>
    <row r="40" spans="1:7" x14ac:dyDescent="0.45">
      <c r="A40" s="17" t="s">
        <v>225</v>
      </c>
      <c r="B40" s="13">
        <v>2023</v>
      </c>
      <c r="C40" s="13"/>
      <c r="D40" s="12">
        <v>224.5</v>
      </c>
      <c r="E40" s="8"/>
      <c r="F40" s="30">
        <f>D40*E10*0.3333</f>
        <v>42201.779399999999</v>
      </c>
      <c r="G40" s="337"/>
    </row>
    <row r="41" spans="1:7" x14ac:dyDescent="0.45">
      <c r="A41" s="18" t="s">
        <v>36</v>
      </c>
      <c r="B41" s="13">
        <v>2024</v>
      </c>
      <c r="C41" s="13"/>
      <c r="D41" s="12">
        <v>224.5</v>
      </c>
      <c r="E41" s="8"/>
      <c r="F41" s="30">
        <f>D41*E10*0.6667</f>
        <v>84416.220600000001</v>
      </c>
      <c r="G41" s="25">
        <f>IF((F40+F41)&lt;44900,44900,(F40+F41))*0.75</f>
        <v>94963.5</v>
      </c>
    </row>
    <row r="42" spans="1:7" x14ac:dyDescent="0.45">
      <c r="A42" s="17"/>
      <c r="B42" s="16"/>
      <c r="C42" s="13"/>
      <c r="D42" s="12"/>
      <c r="E42" s="8"/>
      <c r="F42" s="31"/>
      <c r="G42" s="31"/>
    </row>
    <row r="43" spans="1:7" ht="43.15" x14ac:dyDescent="0.5">
      <c r="A43" s="260" t="s">
        <v>255</v>
      </c>
      <c r="B43" s="16" t="s">
        <v>259</v>
      </c>
      <c r="C43" s="338"/>
      <c r="D43" s="12">
        <v>40</v>
      </c>
      <c r="E43" s="8"/>
      <c r="F43" s="30">
        <f>(D43*E10)</f>
        <v>22560</v>
      </c>
      <c r="G43" s="31"/>
    </row>
    <row r="44" spans="1:7" ht="15.75" x14ac:dyDescent="0.5">
      <c r="A44" s="16" t="s">
        <v>39</v>
      </c>
      <c r="B44" s="16" t="s">
        <v>259</v>
      </c>
      <c r="C44" s="338"/>
      <c r="D44" s="12">
        <v>26.5</v>
      </c>
      <c r="E44" s="8"/>
      <c r="F44" s="30">
        <f>(D44*E10)</f>
        <v>14946</v>
      </c>
      <c r="G44" s="31"/>
    </row>
    <row r="45" spans="1:7" x14ac:dyDescent="0.45">
      <c r="A45" s="13"/>
      <c r="B45" s="16"/>
      <c r="C45" s="13"/>
      <c r="D45" s="12"/>
      <c r="E45" s="8"/>
      <c r="F45" s="335">
        <f>SUM(F43:F44)</f>
        <v>37506</v>
      </c>
      <c r="G45" s="25">
        <f>IF(F45&lt;23275,F45,23275)</f>
        <v>23275</v>
      </c>
    </row>
    <row r="46" spans="1:7" x14ac:dyDescent="0.45">
      <c r="A46" s="12"/>
      <c r="B46" s="339"/>
      <c r="C46" s="13"/>
      <c r="D46" s="12"/>
      <c r="E46" s="8"/>
      <c r="F46" s="336"/>
      <c r="G46" s="25"/>
    </row>
    <row r="47" spans="1:7" ht="15.75" x14ac:dyDescent="0.5">
      <c r="A47" s="17" t="s">
        <v>261</v>
      </c>
      <c r="B47" s="16" t="s">
        <v>259</v>
      </c>
      <c r="C47" s="338"/>
      <c r="D47" s="12">
        <v>0</v>
      </c>
      <c r="E47" s="8"/>
      <c r="F47" s="30">
        <f>(D47*E10)</f>
        <v>0</v>
      </c>
      <c r="G47" s="31"/>
    </row>
    <row r="48" spans="1:7" ht="15.75" x14ac:dyDescent="0.5">
      <c r="A48" s="16" t="s">
        <v>39</v>
      </c>
      <c r="B48" s="16" t="s">
        <v>259</v>
      </c>
      <c r="C48" s="338"/>
      <c r="D48" s="12">
        <v>0</v>
      </c>
      <c r="E48" s="8"/>
      <c r="F48" s="30">
        <f>(D48*E10)</f>
        <v>0</v>
      </c>
      <c r="G48" s="31"/>
    </row>
    <row r="49" spans="1:7" x14ac:dyDescent="0.45">
      <c r="A49" s="13"/>
      <c r="B49" s="13"/>
      <c r="C49" s="13"/>
      <c r="D49" s="12"/>
      <c r="E49" s="8"/>
      <c r="F49" s="335">
        <f>SUM(F47:F48)</f>
        <v>0</v>
      </c>
      <c r="G49" s="25">
        <f>IF(F49&gt;19075,19075,F49)</f>
        <v>0</v>
      </c>
    </row>
    <row r="50" spans="1:7" x14ac:dyDescent="0.45">
      <c r="A50" s="13"/>
      <c r="B50" s="15"/>
      <c r="C50" s="13"/>
      <c r="D50" s="12"/>
      <c r="E50" s="8"/>
      <c r="F50" s="31"/>
      <c r="G50" s="30"/>
    </row>
    <row r="51" spans="1:7" x14ac:dyDescent="0.45">
      <c r="A51" s="13"/>
      <c r="B51" s="15" t="s">
        <v>256</v>
      </c>
      <c r="C51" s="13"/>
      <c r="D51" s="12"/>
      <c r="E51" s="8"/>
      <c r="F51" s="31"/>
      <c r="G51" s="30"/>
    </row>
    <row r="52" spans="1:7" x14ac:dyDescent="0.45">
      <c r="A52" s="17" t="s">
        <v>43</v>
      </c>
      <c r="B52" s="13">
        <f>E11</f>
        <v>2</v>
      </c>
      <c r="C52" s="13"/>
      <c r="D52" s="12">
        <v>13</v>
      </c>
      <c r="E52" s="8"/>
      <c r="F52" s="31"/>
      <c r="G52" s="31">
        <f>D52*B52</f>
        <v>26</v>
      </c>
    </row>
    <row r="53" spans="1:7" x14ac:dyDescent="0.45">
      <c r="A53" s="17" t="s">
        <v>42</v>
      </c>
      <c r="B53" s="13">
        <f>E12</f>
        <v>16</v>
      </c>
      <c r="C53" s="13"/>
      <c r="D53" s="12">
        <v>95</v>
      </c>
      <c r="E53" s="8"/>
      <c r="F53" s="31"/>
      <c r="G53" s="31">
        <f>D53*B53</f>
        <v>1520</v>
      </c>
    </row>
    <row r="54" spans="1:7" x14ac:dyDescent="0.45">
      <c r="A54" s="17" t="s">
        <v>44</v>
      </c>
      <c r="B54" s="13">
        <f>E13</f>
        <v>23</v>
      </c>
      <c r="C54" s="13"/>
      <c r="D54" s="12">
        <v>151</v>
      </c>
      <c r="E54" s="8"/>
      <c r="F54" s="31"/>
      <c r="G54" s="31">
        <f>D54*B54</f>
        <v>3473</v>
      </c>
    </row>
    <row r="55" spans="1:7" x14ac:dyDescent="0.45">
      <c r="A55" s="17" t="s">
        <v>27</v>
      </c>
      <c r="B55" s="13">
        <f>E14</f>
        <v>0</v>
      </c>
      <c r="C55" s="13"/>
      <c r="D55" s="12">
        <v>213.5</v>
      </c>
      <c r="E55" s="8"/>
      <c r="F55" s="31"/>
      <c r="G55" s="30">
        <f>D55*B55</f>
        <v>0</v>
      </c>
    </row>
    <row r="56" spans="1:7" x14ac:dyDescent="0.45">
      <c r="A56" s="17" t="s">
        <v>138</v>
      </c>
      <c r="B56" s="13">
        <f>E15</f>
        <v>10</v>
      </c>
      <c r="C56" s="13"/>
      <c r="D56" s="12">
        <v>110.5</v>
      </c>
      <c r="E56" s="8"/>
      <c r="F56" s="31"/>
      <c r="G56" s="30">
        <f>D56*B56</f>
        <v>1105</v>
      </c>
    </row>
    <row r="57" spans="1:7" x14ac:dyDescent="0.45">
      <c r="A57" s="13"/>
      <c r="B57" s="15" t="s">
        <v>257</v>
      </c>
      <c r="C57" s="13"/>
      <c r="D57" s="12"/>
      <c r="E57" s="8"/>
      <c r="F57" s="31"/>
      <c r="G57" s="30"/>
    </row>
    <row r="58" spans="1:7" x14ac:dyDescent="0.45">
      <c r="A58" s="17" t="s">
        <v>66</v>
      </c>
      <c r="B58" s="227">
        <f>E8</f>
        <v>10</v>
      </c>
      <c r="D58" s="12">
        <v>1769</v>
      </c>
      <c r="E58" s="8"/>
      <c r="F58" s="30">
        <f>(D58*B58)</f>
        <v>17690</v>
      </c>
      <c r="G58" s="25"/>
    </row>
    <row r="59" spans="1:7" x14ac:dyDescent="0.45">
      <c r="A59" s="15" t="s">
        <v>60</v>
      </c>
      <c r="B59" s="228">
        <f>E9</f>
        <v>2</v>
      </c>
      <c r="D59" s="12">
        <v>1592</v>
      </c>
      <c r="E59" s="8"/>
      <c r="F59" s="30">
        <f>(D59*B59)</f>
        <v>3184</v>
      </c>
      <c r="G59" s="25">
        <f>F58+F59</f>
        <v>20874</v>
      </c>
    </row>
    <row r="60" spans="1:7" x14ac:dyDescent="0.45">
      <c r="A60" s="17" t="s">
        <v>45</v>
      </c>
      <c r="B60" s="13">
        <f>E17</f>
        <v>0</v>
      </c>
      <c r="C60" s="13"/>
      <c r="D60" s="12">
        <v>60</v>
      </c>
      <c r="E60" s="8"/>
      <c r="F60" s="31"/>
      <c r="G60" s="241">
        <f>D60*B60</f>
        <v>0</v>
      </c>
    </row>
    <row r="61" spans="1:7" ht="14.65" thickBot="1" x14ac:dyDescent="0.5">
      <c r="A61" s="17"/>
      <c r="B61" s="15" t="s">
        <v>256</v>
      </c>
      <c r="C61" s="13"/>
      <c r="D61" s="12"/>
      <c r="E61" s="8"/>
      <c r="F61" s="31"/>
      <c r="G61" s="241"/>
    </row>
    <row r="62" spans="1:7" x14ac:dyDescent="0.45">
      <c r="A62" s="17" t="s">
        <v>101</v>
      </c>
      <c r="B62" s="13">
        <f>E16</f>
        <v>0</v>
      </c>
      <c r="C62" s="13"/>
      <c r="D62" s="12">
        <v>201</v>
      </c>
      <c r="E62" s="8"/>
      <c r="F62" s="31"/>
      <c r="G62" s="209">
        <f>D62*B62</f>
        <v>0</v>
      </c>
    </row>
    <row r="63" spans="1:7" ht="14.65" thickBot="1" x14ac:dyDescent="0.5">
      <c r="A63" s="17" t="s">
        <v>174</v>
      </c>
      <c r="B63" s="69">
        <f>E18</f>
        <v>0</v>
      </c>
      <c r="C63" s="13"/>
      <c r="D63" s="12"/>
      <c r="E63" s="8"/>
      <c r="F63" s="31"/>
      <c r="G63" s="210">
        <f>B63</f>
        <v>0</v>
      </c>
    </row>
    <row r="64" spans="1:7" ht="14.65" thickBot="1" x14ac:dyDescent="0.5">
      <c r="A64" s="17" t="s">
        <v>175</v>
      </c>
      <c r="B64" s="13"/>
      <c r="C64" s="13"/>
      <c r="D64" s="13"/>
      <c r="F64" s="138"/>
      <c r="G64" s="25">
        <f>SUM(G62:G63)</f>
        <v>0</v>
      </c>
    </row>
    <row r="65" spans="1:7" ht="18.399999999999999" thickBot="1" x14ac:dyDescent="0.6">
      <c r="A65" s="32" t="s">
        <v>176</v>
      </c>
      <c r="B65" s="33"/>
      <c r="C65" s="33"/>
      <c r="D65" s="33"/>
      <c r="E65" s="34"/>
      <c r="F65" s="34"/>
      <c r="G65" s="35">
        <f>SUM(G34:G64)-G64</f>
        <v>292440.5</v>
      </c>
    </row>
    <row r="67" spans="1:7" x14ac:dyDescent="0.45">
      <c r="A67" s="13"/>
      <c r="B67" s="15" t="s">
        <v>256</v>
      </c>
      <c r="C67" s="13"/>
      <c r="D67" s="14" t="s">
        <v>26</v>
      </c>
      <c r="E67" s="8"/>
    </row>
    <row r="68" spans="1:7" ht="21" customHeight="1" x14ac:dyDescent="0.45">
      <c r="A68" s="17" t="s">
        <v>408</v>
      </c>
      <c r="B68" s="69">
        <f>E19</f>
        <v>0</v>
      </c>
      <c r="C68" s="13"/>
      <c r="D68" s="12">
        <f>316+224.5</f>
        <v>540.5</v>
      </c>
      <c r="E68" s="8"/>
      <c r="F68" s="31"/>
      <c r="G68" s="31">
        <f>D68*B68</f>
        <v>0</v>
      </c>
    </row>
    <row r="69" spans="1:7" x14ac:dyDescent="0.45">
      <c r="A69" s="382" t="s">
        <v>409</v>
      </c>
    </row>
    <row r="71" spans="1:7" ht="17.25" customHeight="1" x14ac:dyDescent="0.45"/>
  </sheetData>
  <sheetProtection formatCells="0" formatColumns="0" formatRows="0" insertColumns="0" insertHyperlinks="0" deleteColumns="0" deleteRows="0" selectLockedCells="1" sort="0" autoFilter="0" pivotTables="0"/>
  <mergeCells count="6">
    <mergeCell ref="B16:D16"/>
    <mergeCell ref="B15:D15"/>
    <mergeCell ref="B9:C9"/>
    <mergeCell ref="A2:G2"/>
    <mergeCell ref="A1:G1"/>
    <mergeCell ref="B8:C8"/>
  </mergeCells>
  <pageMargins left="0.70866141732283472" right="0.70866141732283472" top="0.55118110236220474" bottom="0.55118110236220474" header="0.31496062992125984" footer="0.31496062992125984"/>
  <pageSetup paperSize="9" scale="79" fitToHeight="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222"/>
  <sheetViews>
    <sheetView tabSelected="1" zoomScaleNormal="100" workbookViewId="0">
      <selection activeCell="F42" sqref="F42"/>
    </sheetView>
  </sheetViews>
  <sheetFormatPr defaultRowHeight="14.25" x14ac:dyDescent="0.45"/>
  <cols>
    <col min="1" max="1" width="16.59765625" customWidth="1"/>
    <col min="2" max="2" width="31.73046875" customWidth="1"/>
    <col min="3" max="3" width="9.1328125" customWidth="1"/>
    <col min="5" max="5" width="23.1328125" customWidth="1"/>
    <col min="6" max="6" width="12.265625" style="36" customWidth="1"/>
  </cols>
  <sheetData>
    <row r="1" spans="1:6" ht="14.65" thickBot="1" x14ac:dyDescent="0.5"/>
    <row r="2" spans="1:6" ht="21" x14ac:dyDescent="0.65">
      <c r="A2" s="392" t="s">
        <v>41</v>
      </c>
      <c r="B2" s="393"/>
      <c r="C2" s="393"/>
      <c r="D2" s="393"/>
      <c r="E2" s="393"/>
      <c r="F2" s="394"/>
    </row>
    <row r="3" spans="1:6" ht="21.4" thickBot="1" x14ac:dyDescent="0.7">
      <c r="A3" s="389" t="str">
        <f>'2.Budget Grant Calculation'!A2:G2</f>
        <v>PPP School Budget 2023/24</v>
      </c>
      <c r="B3" s="390"/>
      <c r="C3" s="390"/>
      <c r="D3" s="390"/>
      <c r="E3" s="390"/>
      <c r="F3" s="391"/>
    </row>
    <row r="4" spans="1:6" ht="20.25" thickBot="1" x14ac:dyDescent="0.55000000000000004">
      <c r="A4" s="50"/>
      <c r="B4" s="50"/>
      <c r="C4" s="50"/>
      <c r="D4" s="50"/>
      <c r="E4" s="50"/>
      <c r="F4" s="89"/>
    </row>
    <row r="5" spans="1:6" ht="21" customHeight="1" x14ac:dyDescent="0.5">
      <c r="A5" s="162" t="s">
        <v>84</v>
      </c>
      <c r="B5" s="352" t="str">
        <f>'2.Budget Grant Calculation'!B3</f>
        <v>Voluntary Secondary School</v>
      </c>
      <c r="D5" s="186"/>
      <c r="E5" s="57"/>
      <c r="F5" s="90"/>
    </row>
    <row r="6" spans="1:6" ht="21" customHeight="1" thickBot="1" x14ac:dyDescent="0.55000000000000004">
      <c r="A6" s="163" t="s">
        <v>85</v>
      </c>
      <c r="B6" s="185" t="str">
        <f>'2.Budget Grant Calculation'!B4</f>
        <v>12345Q</v>
      </c>
      <c r="D6" s="186"/>
      <c r="E6" s="57"/>
      <c r="F6" s="90"/>
    </row>
    <row r="7" spans="1:6" ht="18.75" customHeight="1" x14ac:dyDescent="0.55000000000000004">
      <c r="A7" s="20"/>
      <c r="B7" s="21"/>
      <c r="C7" s="13"/>
      <c r="D7" s="13"/>
      <c r="E7" s="13"/>
    </row>
    <row r="8" spans="1:6" x14ac:dyDescent="0.45">
      <c r="A8" s="187" t="s">
        <v>63</v>
      </c>
      <c r="B8" s="188"/>
      <c r="C8" s="189"/>
      <c r="D8" s="190"/>
      <c r="E8" s="191"/>
      <c r="F8" s="192"/>
    </row>
    <row r="9" spans="1:6" ht="18" customHeight="1" x14ac:dyDescent="0.45">
      <c r="A9" s="193" t="s">
        <v>64</v>
      </c>
      <c r="B9" s="194"/>
      <c r="C9" s="195"/>
      <c r="D9" s="196"/>
      <c r="E9" s="197"/>
      <c r="F9" s="198"/>
    </row>
    <row r="10" spans="1:6" ht="18" customHeight="1" thickBot="1" x14ac:dyDescent="0.5">
      <c r="A10" s="72"/>
      <c r="B10" s="73"/>
      <c r="C10" s="72"/>
      <c r="D10" s="3"/>
    </row>
    <row r="11" spans="1:6" ht="18.399999999999999" thickBot="1" x14ac:dyDescent="0.6">
      <c r="A11" s="149"/>
      <c r="B11" s="155" t="s">
        <v>0</v>
      </c>
      <c r="C11" s="58"/>
      <c r="D11" s="58"/>
      <c r="E11" s="58"/>
      <c r="F11" s="150"/>
    </row>
    <row r="12" spans="1:6" ht="14.65" thickBot="1" x14ac:dyDescent="0.5">
      <c r="A12" s="151"/>
      <c r="B12" s="47"/>
      <c r="C12" s="47"/>
      <c r="D12" s="47"/>
      <c r="E12" s="47"/>
      <c r="F12" s="152"/>
    </row>
    <row r="13" spans="1:6" ht="14.65" thickBot="1" x14ac:dyDescent="0.5">
      <c r="A13" s="111" t="s">
        <v>1</v>
      </c>
      <c r="B13" s="107"/>
      <c r="C13" s="107"/>
      <c r="D13" s="107"/>
      <c r="E13" s="108"/>
      <c r="F13" s="109"/>
    </row>
    <row r="14" spans="1:6" x14ac:dyDescent="0.45">
      <c r="A14" s="106">
        <v>3010</v>
      </c>
      <c r="B14" s="92" t="s">
        <v>2</v>
      </c>
      <c r="C14" s="74"/>
      <c r="D14" s="74"/>
      <c r="E14" s="113"/>
      <c r="F14" s="164">
        <f>'2.Budget Grant Calculation'!G36</f>
        <v>133668</v>
      </c>
    </row>
    <row r="15" spans="1:6" x14ac:dyDescent="0.45">
      <c r="A15" s="99">
        <v>3050</v>
      </c>
      <c r="B15" s="93" t="s">
        <v>346</v>
      </c>
      <c r="C15" s="75"/>
      <c r="D15" s="75"/>
      <c r="E15" s="114"/>
      <c r="F15" s="165">
        <f>'2.Budget Grant Calculation'!G41</f>
        <v>94963.5</v>
      </c>
    </row>
    <row r="16" spans="1:6" x14ac:dyDescent="0.45">
      <c r="A16" s="100">
        <v>3100</v>
      </c>
      <c r="B16" s="94" t="s">
        <v>3</v>
      </c>
      <c r="C16" s="257" t="s">
        <v>172</v>
      </c>
      <c r="D16" s="112"/>
      <c r="E16" s="115"/>
      <c r="F16" s="165">
        <f>'2.Budget Grant Calculation'!G45</f>
        <v>23275</v>
      </c>
    </row>
    <row r="17" spans="1:6" x14ac:dyDescent="0.45">
      <c r="A17" s="100">
        <v>3130</v>
      </c>
      <c r="B17" s="94" t="s">
        <v>4</v>
      </c>
      <c r="C17" s="75"/>
      <c r="D17" s="75"/>
      <c r="E17" s="114"/>
      <c r="F17" s="165">
        <f>'2.Budget Grant Calculation'!G49</f>
        <v>0</v>
      </c>
    </row>
    <row r="18" spans="1:6" x14ac:dyDescent="0.45">
      <c r="A18" s="104">
        <v>3140</v>
      </c>
      <c r="B18" s="98" t="s">
        <v>156</v>
      </c>
      <c r="C18" s="74"/>
      <c r="D18" s="74"/>
      <c r="E18" s="113"/>
      <c r="F18" s="308"/>
    </row>
    <row r="19" spans="1:6" x14ac:dyDescent="0.45">
      <c r="A19" s="106">
        <v>3150</v>
      </c>
      <c r="B19" s="92" t="s">
        <v>150</v>
      </c>
      <c r="C19" s="74"/>
      <c r="D19" s="74"/>
      <c r="E19" s="113"/>
      <c r="F19" s="165">
        <f>'2.Budget Grant Calculation'!G38</f>
        <v>13536</v>
      </c>
    </row>
    <row r="20" spans="1:6" x14ac:dyDescent="0.45">
      <c r="A20" s="106">
        <v>3155</v>
      </c>
      <c r="B20" s="92" t="s">
        <v>263</v>
      </c>
      <c r="C20" s="74"/>
      <c r="D20" s="74"/>
      <c r="E20" s="113"/>
      <c r="F20" s="308"/>
    </row>
    <row r="21" spans="1:6" x14ac:dyDescent="0.45">
      <c r="A21" s="106">
        <v>3170</v>
      </c>
      <c r="B21" s="92" t="s">
        <v>50</v>
      </c>
      <c r="C21" s="74"/>
      <c r="D21" s="74"/>
      <c r="E21" s="113"/>
      <c r="F21" s="218"/>
    </row>
    <row r="22" spans="1:6" x14ac:dyDescent="0.45">
      <c r="A22" s="106">
        <v>3171</v>
      </c>
      <c r="B22" s="92" t="s">
        <v>262</v>
      </c>
      <c r="C22" s="74"/>
      <c r="D22" s="74"/>
      <c r="E22" s="113"/>
      <c r="F22" s="166">
        <f>'2.Budget Grant Calculation'!G56</f>
        <v>1105</v>
      </c>
    </row>
    <row r="23" spans="1:6" x14ac:dyDescent="0.45">
      <c r="A23" s="106">
        <v>3190</v>
      </c>
      <c r="B23" s="92" t="s">
        <v>109</v>
      </c>
      <c r="C23" s="74"/>
      <c r="D23" s="74"/>
      <c r="E23" s="113"/>
      <c r="F23" s="166">
        <f>'2.Budget Grant Calculation'!G60</f>
        <v>0</v>
      </c>
    </row>
    <row r="24" spans="1:6" x14ac:dyDescent="0.45">
      <c r="A24" s="106">
        <v>3200</v>
      </c>
      <c r="B24" s="92" t="s">
        <v>120</v>
      </c>
      <c r="C24" s="74"/>
      <c r="D24" s="74"/>
      <c r="E24" s="113"/>
      <c r="F24" s="166">
        <f>'2.Budget Grant Calculation'!G53</f>
        <v>1520</v>
      </c>
    </row>
    <row r="25" spans="1:6" x14ac:dyDescent="0.45">
      <c r="A25" s="106">
        <v>3210</v>
      </c>
      <c r="B25" s="92" t="s">
        <v>121</v>
      </c>
      <c r="C25" s="74"/>
      <c r="D25" s="74"/>
      <c r="E25" s="113"/>
      <c r="F25" s="166">
        <f>'2.Budget Grant Calculation'!G54</f>
        <v>3473</v>
      </c>
    </row>
    <row r="26" spans="1:6" x14ac:dyDescent="0.45">
      <c r="A26" s="106">
        <v>3220</v>
      </c>
      <c r="B26" s="92" t="s">
        <v>5</v>
      </c>
      <c r="C26" s="74"/>
      <c r="D26" s="74"/>
      <c r="E26" s="113"/>
      <c r="F26" s="165">
        <f>'2.Budget Grant Calculation'!G55</f>
        <v>0</v>
      </c>
    </row>
    <row r="27" spans="1:6" x14ac:dyDescent="0.45">
      <c r="A27" s="106">
        <v>3230</v>
      </c>
      <c r="B27" s="92" t="s">
        <v>132</v>
      </c>
      <c r="C27" s="74"/>
      <c r="D27" s="74"/>
      <c r="E27" s="113"/>
      <c r="F27" s="219"/>
    </row>
    <row r="28" spans="1:6" x14ac:dyDescent="0.45">
      <c r="A28" s="106">
        <v>3240</v>
      </c>
      <c r="B28" s="92" t="s">
        <v>149</v>
      </c>
      <c r="C28" s="74"/>
      <c r="D28" s="74"/>
      <c r="E28" s="113"/>
      <c r="F28" s="165">
        <f>'2.Budget Grant Calculation'!G59</f>
        <v>20874</v>
      </c>
    </row>
    <row r="29" spans="1:6" x14ac:dyDescent="0.45">
      <c r="A29" s="106">
        <v>3245</v>
      </c>
      <c r="B29" s="92" t="s">
        <v>110</v>
      </c>
      <c r="C29" s="74"/>
      <c r="D29" s="74"/>
      <c r="E29" s="113"/>
      <c r="F29" s="165">
        <f>'2.Budget Grant Calculation'!G52</f>
        <v>26</v>
      </c>
    </row>
    <row r="30" spans="1:6" x14ac:dyDescent="0.45">
      <c r="A30" s="106">
        <v>3255</v>
      </c>
      <c r="B30" s="92" t="s">
        <v>148</v>
      </c>
      <c r="C30" s="74"/>
      <c r="D30" s="74"/>
      <c r="E30" s="113"/>
      <c r="F30" s="217">
        <v>0</v>
      </c>
    </row>
    <row r="31" spans="1:6" x14ac:dyDescent="0.45">
      <c r="A31" s="106">
        <v>3260</v>
      </c>
      <c r="B31" s="92" t="s">
        <v>147</v>
      </c>
      <c r="C31" s="74"/>
      <c r="D31" s="74"/>
      <c r="E31" s="113"/>
      <c r="F31" s="217"/>
    </row>
    <row r="32" spans="1:6" x14ac:dyDescent="0.45">
      <c r="A32" s="106">
        <v>3275</v>
      </c>
      <c r="B32" s="92" t="s">
        <v>146</v>
      </c>
      <c r="C32" s="74"/>
      <c r="D32" s="74"/>
      <c r="E32" s="113"/>
      <c r="F32" s="218">
        <v>0</v>
      </c>
    </row>
    <row r="33" spans="1:6" x14ac:dyDescent="0.45">
      <c r="A33" s="106">
        <v>3276</v>
      </c>
      <c r="B33" s="92" t="s">
        <v>145</v>
      </c>
      <c r="C33" s="74"/>
      <c r="D33" s="74"/>
      <c r="E33" s="113"/>
      <c r="F33" s="249"/>
    </row>
    <row r="34" spans="1:6" x14ac:dyDescent="0.45">
      <c r="A34" s="106">
        <v>3290</v>
      </c>
      <c r="B34" s="92" t="s">
        <v>157</v>
      </c>
      <c r="C34" s="74"/>
      <c r="D34" s="74"/>
      <c r="E34" s="113"/>
      <c r="F34" s="167">
        <f>'2.Budget Grant Calculation'!G64</f>
        <v>0</v>
      </c>
    </row>
    <row r="35" spans="1:6" x14ac:dyDescent="0.45">
      <c r="A35" s="106">
        <v>3293</v>
      </c>
      <c r="B35" s="92" t="s">
        <v>158</v>
      </c>
      <c r="C35" s="74"/>
      <c r="D35" s="74"/>
      <c r="E35" s="113"/>
      <c r="F35" s="309"/>
    </row>
    <row r="36" spans="1:6" ht="14.65" thickBot="1" x14ac:dyDescent="0.5">
      <c r="A36" s="106">
        <v>3294</v>
      </c>
      <c r="B36" s="92" t="s">
        <v>116</v>
      </c>
      <c r="C36" s="74"/>
      <c r="D36" s="74"/>
      <c r="E36" s="113"/>
      <c r="F36" s="218">
        <v>0</v>
      </c>
    </row>
    <row r="37" spans="1:6" ht="14.65" thickBot="1" x14ac:dyDescent="0.5">
      <c r="A37" s="111" t="s">
        <v>62</v>
      </c>
      <c r="B37" s="110"/>
      <c r="C37" s="107"/>
      <c r="D37" s="107"/>
      <c r="E37" s="108"/>
      <c r="F37" s="129">
        <f>SUM(F14:F36)</f>
        <v>292440.5</v>
      </c>
    </row>
    <row r="38" spans="1:6" x14ac:dyDescent="0.45">
      <c r="A38" s="106">
        <v>3295</v>
      </c>
      <c r="B38" s="92" t="s">
        <v>144</v>
      </c>
      <c r="C38" s="74"/>
      <c r="D38" s="74"/>
      <c r="E38" s="113"/>
      <c r="F38" s="243"/>
    </row>
    <row r="39" spans="1:6" x14ac:dyDescent="0.45">
      <c r="A39" s="106">
        <v>3296</v>
      </c>
      <c r="B39" s="92" t="s">
        <v>111</v>
      </c>
      <c r="C39" s="74"/>
      <c r="D39" s="74"/>
      <c r="E39" s="113"/>
      <c r="F39" s="230"/>
    </row>
    <row r="40" spans="1:6" x14ac:dyDescent="0.45">
      <c r="A40" s="106">
        <v>3297</v>
      </c>
      <c r="B40" s="92" t="s">
        <v>112</v>
      </c>
      <c r="C40" s="74"/>
      <c r="D40" s="74"/>
      <c r="E40" s="113"/>
      <c r="F40" s="230"/>
    </row>
    <row r="41" spans="1:6" x14ac:dyDescent="0.45">
      <c r="A41" s="106">
        <v>3298</v>
      </c>
      <c r="B41" s="92" t="s">
        <v>113</v>
      </c>
      <c r="C41" s="74"/>
      <c r="D41" s="74"/>
      <c r="E41" s="113"/>
      <c r="F41" s="230"/>
    </row>
    <row r="42" spans="1:6" x14ac:dyDescent="0.45">
      <c r="A42" s="106">
        <v>3299</v>
      </c>
      <c r="B42" s="92" t="s">
        <v>114</v>
      </c>
      <c r="C42" s="257" t="s">
        <v>410</v>
      </c>
      <c r="D42" s="74"/>
      <c r="E42" s="113"/>
      <c r="F42" s="249">
        <f>'2.Budget Grant Calculation'!G68</f>
        <v>0</v>
      </c>
    </row>
    <row r="43" spans="1:6" x14ac:dyDescent="0.45">
      <c r="A43" s="231" t="s">
        <v>115</v>
      </c>
      <c r="B43" s="231"/>
      <c r="C43" s="231"/>
      <c r="D43" s="231"/>
      <c r="E43" s="232"/>
      <c r="F43" s="207">
        <f>SUM(F38:F42)</f>
        <v>0</v>
      </c>
    </row>
    <row r="44" spans="1:6" ht="14.65" thickBot="1" x14ac:dyDescent="0.5">
      <c r="A44" s="103"/>
      <c r="B44" s="70" t="s">
        <v>51</v>
      </c>
      <c r="D44" s="13"/>
      <c r="E44" s="13"/>
      <c r="F44" s="121"/>
    </row>
    <row r="45" spans="1:6" ht="14.65" thickBot="1" x14ac:dyDescent="0.5">
      <c r="A45" s="111" t="s">
        <v>67</v>
      </c>
      <c r="B45" s="110"/>
      <c r="C45" s="107"/>
      <c r="D45" s="107"/>
      <c r="E45" s="108"/>
      <c r="F45" s="129"/>
    </row>
    <row r="46" spans="1:6" x14ac:dyDescent="0.45">
      <c r="A46" s="106">
        <v>3300</v>
      </c>
      <c r="B46" s="92" t="s">
        <v>264</v>
      </c>
      <c r="C46" s="76"/>
      <c r="D46" s="75"/>
      <c r="E46" s="114"/>
      <c r="F46" s="120"/>
    </row>
    <row r="47" spans="1:6" x14ac:dyDescent="0.45">
      <c r="A47" s="106">
        <v>3310</v>
      </c>
      <c r="B47" s="92" t="s">
        <v>265</v>
      </c>
      <c r="C47" s="79"/>
      <c r="D47" s="74"/>
      <c r="E47" s="113"/>
      <c r="F47" s="122"/>
    </row>
    <row r="48" spans="1:6" x14ac:dyDescent="0.45">
      <c r="A48" s="106">
        <v>3330</v>
      </c>
      <c r="B48" s="92" t="s">
        <v>266</v>
      </c>
      <c r="C48" s="76"/>
      <c r="D48" s="75"/>
      <c r="E48" s="114"/>
      <c r="F48" s="120"/>
    </row>
    <row r="49" spans="1:6" x14ac:dyDescent="0.45">
      <c r="A49" s="106">
        <v>3335</v>
      </c>
      <c r="B49" s="92" t="s">
        <v>267</v>
      </c>
      <c r="C49" s="76"/>
      <c r="D49" s="75"/>
      <c r="E49" s="114"/>
      <c r="F49" s="122"/>
    </row>
    <row r="50" spans="1:6" x14ac:dyDescent="0.45">
      <c r="A50" s="106">
        <v>3350</v>
      </c>
      <c r="B50" s="92" t="s">
        <v>268</v>
      </c>
      <c r="C50" s="76"/>
      <c r="D50" s="75"/>
      <c r="E50" s="114"/>
      <c r="F50" s="120"/>
    </row>
    <row r="51" spans="1:6" x14ac:dyDescent="0.45">
      <c r="A51" s="106">
        <v>3370</v>
      </c>
      <c r="B51" s="92" t="s">
        <v>122</v>
      </c>
      <c r="C51" s="76"/>
      <c r="D51" s="75"/>
      <c r="E51" s="114"/>
      <c r="F51" s="122"/>
    </row>
    <row r="52" spans="1:6" x14ac:dyDescent="0.45">
      <c r="A52" s="106">
        <v>3375</v>
      </c>
      <c r="B52" s="92" t="s">
        <v>269</v>
      </c>
      <c r="C52" s="76"/>
      <c r="D52" s="75"/>
      <c r="E52" s="114"/>
      <c r="F52" s="120"/>
    </row>
    <row r="53" spans="1:6" x14ac:dyDescent="0.45">
      <c r="A53" s="106">
        <v>3380</v>
      </c>
      <c r="B53" s="92" t="s">
        <v>270</v>
      </c>
      <c r="C53" s="76"/>
      <c r="D53" s="75"/>
      <c r="E53" s="114"/>
      <c r="F53" s="122"/>
    </row>
    <row r="54" spans="1:6" x14ac:dyDescent="0.45">
      <c r="A54" s="106">
        <v>3390</v>
      </c>
      <c r="B54" s="92" t="s">
        <v>53</v>
      </c>
      <c r="C54" s="76"/>
      <c r="D54" s="75"/>
      <c r="E54" s="114"/>
      <c r="F54" s="122"/>
    </row>
    <row r="55" spans="1:6" x14ac:dyDescent="0.45">
      <c r="A55" s="106">
        <v>3395</v>
      </c>
      <c r="B55" s="92" t="s">
        <v>159</v>
      </c>
      <c r="C55" s="76"/>
      <c r="D55" s="75"/>
      <c r="E55" s="114"/>
      <c r="F55" s="122"/>
    </row>
    <row r="56" spans="1:6" x14ac:dyDescent="0.45">
      <c r="A56" s="106">
        <v>3410</v>
      </c>
      <c r="B56" s="92" t="s">
        <v>81</v>
      </c>
      <c r="C56" s="76"/>
      <c r="D56" s="75"/>
      <c r="E56" s="114"/>
      <c r="F56" s="120"/>
    </row>
    <row r="57" spans="1:6" x14ac:dyDescent="0.45">
      <c r="A57" s="106">
        <v>3420</v>
      </c>
      <c r="B57" s="92" t="s">
        <v>6</v>
      </c>
      <c r="C57" s="76"/>
      <c r="D57" s="75"/>
      <c r="E57" s="114"/>
      <c r="F57" s="122"/>
    </row>
    <row r="58" spans="1:6" x14ac:dyDescent="0.45">
      <c r="A58" s="106">
        <v>3430</v>
      </c>
      <c r="B58" s="92" t="s">
        <v>7</v>
      </c>
      <c r="C58" s="76"/>
      <c r="D58" s="75"/>
      <c r="E58" s="114"/>
      <c r="F58" s="120"/>
    </row>
    <row r="59" spans="1:6" x14ac:dyDescent="0.45">
      <c r="A59" s="106">
        <v>3440</v>
      </c>
      <c r="B59" s="92" t="s">
        <v>271</v>
      </c>
      <c r="C59" s="76"/>
      <c r="D59" s="75"/>
      <c r="E59" s="114"/>
      <c r="F59" s="122"/>
    </row>
    <row r="60" spans="1:6" x14ac:dyDescent="0.45">
      <c r="A60" s="106">
        <v>3450</v>
      </c>
      <c r="B60" s="92" t="s">
        <v>272</v>
      </c>
      <c r="C60" s="76"/>
      <c r="D60" s="75"/>
      <c r="E60" s="114"/>
      <c r="F60" s="120"/>
    </row>
    <row r="61" spans="1:6" x14ac:dyDescent="0.45">
      <c r="A61" s="106">
        <v>3460</v>
      </c>
      <c r="B61" s="92" t="s">
        <v>160</v>
      </c>
      <c r="C61" s="76"/>
      <c r="D61" s="75"/>
      <c r="E61" s="114"/>
      <c r="F61" s="122"/>
    </row>
    <row r="62" spans="1:6" x14ac:dyDescent="0.45">
      <c r="A62" s="106">
        <v>3490</v>
      </c>
      <c r="B62" s="92" t="s">
        <v>117</v>
      </c>
      <c r="C62" s="76"/>
      <c r="D62" s="75"/>
      <c r="E62" s="114"/>
      <c r="F62" s="122"/>
    </row>
    <row r="63" spans="1:6" x14ac:dyDescent="0.45">
      <c r="A63" s="106">
        <v>3495</v>
      </c>
      <c r="B63" s="92" t="s">
        <v>54</v>
      </c>
      <c r="C63" s="76"/>
      <c r="D63" s="76"/>
      <c r="E63" s="117"/>
      <c r="F63" s="120"/>
    </row>
    <row r="64" spans="1:6" x14ac:dyDescent="0.45">
      <c r="A64" s="106">
        <v>3500</v>
      </c>
      <c r="B64" s="92" t="s">
        <v>123</v>
      </c>
      <c r="C64" s="76"/>
      <c r="D64" s="76"/>
      <c r="E64" s="117"/>
      <c r="F64" s="122"/>
    </row>
    <row r="65" spans="1:6" x14ac:dyDescent="0.45">
      <c r="A65" s="106">
        <v>3510</v>
      </c>
      <c r="B65" s="92" t="s">
        <v>8</v>
      </c>
      <c r="C65" s="76"/>
      <c r="D65" s="75"/>
      <c r="E65" s="114"/>
      <c r="F65" s="120"/>
    </row>
    <row r="66" spans="1:6" x14ac:dyDescent="0.45">
      <c r="A66" s="106">
        <v>3520</v>
      </c>
      <c r="B66" s="92" t="s">
        <v>124</v>
      </c>
      <c r="C66" s="76"/>
      <c r="D66" s="75"/>
      <c r="E66" s="114"/>
      <c r="F66" s="122"/>
    </row>
    <row r="67" spans="1:6" x14ac:dyDescent="0.45">
      <c r="A67" s="106">
        <v>3530</v>
      </c>
      <c r="B67" s="92" t="s">
        <v>125</v>
      </c>
      <c r="C67" s="76"/>
      <c r="D67" s="75"/>
      <c r="E67" s="114"/>
      <c r="F67" s="120"/>
    </row>
    <row r="68" spans="1:6" x14ac:dyDescent="0.45">
      <c r="A68" s="106">
        <v>3535</v>
      </c>
      <c r="B68" s="92" t="s">
        <v>126</v>
      </c>
      <c r="C68" s="76"/>
      <c r="D68" s="75"/>
      <c r="E68" s="114"/>
      <c r="F68" s="122"/>
    </row>
    <row r="69" spans="1:6" x14ac:dyDescent="0.45">
      <c r="A69" s="106">
        <v>3550</v>
      </c>
      <c r="B69" s="92" t="s">
        <v>55</v>
      </c>
      <c r="C69" s="76"/>
      <c r="D69" s="75"/>
      <c r="E69" s="114"/>
      <c r="F69" s="120"/>
    </row>
    <row r="70" spans="1:6" x14ac:dyDescent="0.45">
      <c r="A70" s="106">
        <v>3570</v>
      </c>
      <c r="B70" s="92" t="s">
        <v>127</v>
      </c>
      <c r="C70" s="77"/>
      <c r="D70" s="78"/>
      <c r="E70" s="116"/>
      <c r="F70" s="122"/>
    </row>
    <row r="71" spans="1:6" x14ac:dyDescent="0.45">
      <c r="A71" s="106">
        <v>3574</v>
      </c>
      <c r="B71" s="92" t="s">
        <v>118</v>
      </c>
      <c r="C71" s="76"/>
      <c r="D71" s="75"/>
      <c r="E71" s="114"/>
      <c r="F71" s="120"/>
    </row>
    <row r="72" spans="1:6" x14ac:dyDescent="0.45">
      <c r="A72" s="106">
        <v>3575</v>
      </c>
      <c r="B72" s="92" t="s">
        <v>273</v>
      </c>
      <c r="C72" s="76"/>
      <c r="D72" s="75"/>
      <c r="E72" s="114"/>
      <c r="F72" s="122"/>
    </row>
    <row r="73" spans="1:6" ht="14.65" thickBot="1" x14ac:dyDescent="0.5">
      <c r="A73" s="233" t="s">
        <v>68</v>
      </c>
      <c r="B73" s="234"/>
      <c r="C73" s="235"/>
      <c r="D73" s="235"/>
      <c r="E73" s="236"/>
      <c r="F73" s="237">
        <f>SUM(F46:F72)</f>
        <v>0</v>
      </c>
    </row>
    <row r="74" spans="1:6" ht="14.65" thickBot="1" x14ac:dyDescent="0.5">
      <c r="A74" s="103"/>
      <c r="B74" s="70" t="s">
        <v>51</v>
      </c>
      <c r="D74" s="13"/>
      <c r="E74" s="13"/>
      <c r="F74" s="123"/>
    </row>
    <row r="75" spans="1:6" ht="14.65" thickBot="1" x14ac:dyDescent="0.5">
      <c r="A75" s="111" t="s">
        <v>9</v>
      </c>
      <c r="B75" s="110"/>
      <c r="C75" s="107"/>
      <c r="D75" s="107"/>
      <c r="E75" s="108"/>
      <c r="F75" s="129"/>
    </row>
    <row r="76" spans="1:6" x14ac:dyDescent="0.45">
      <c r="A76" s="106">
        <v>3650</v>
      </c>
      <c r="B76" s="92" t="s">
        <v>143</v>
      </c>
      <c r="C76" s="74"/>
      <c r="D76" s="74"/>
      <c r="E76" s="113"/>
      <c r="F76" s="124"/>
    </row>
    <row r="77" spans="1:6" x14ac:dyDescent="0.45">
      <c r="A77" s="106">
        <v>3700</v>
      </c>
      <c r="B77" s="92" t="s">
        <v>128</v>
      </c>
      <c r="C77" s="74"/>
      <c r="D77" s="74"/>
      <c r="E77" s="113"/>
      <c r="F77" s="125"/>
    </row>
    <row r="78" spans="1:6" x14ac:dyDescent="0.45">
      <c r="A78" s="106">
        <v>3770</v>
      </c>
      <c r="B78" s="92" t="s">
        <v>129</v>
      </c>
      <c r="C78" s="74"/>
      <c r="D78" s="74"/>
      <c r="E78" s="113"/>
      <c r="F78" s="124"/>
    </row>
    <row r="79" spans="1:6" x14ac:dyDescent="0.45">
      <c r="A79" s="106">
        <v>3800</v>
      </c>
      <c r="B79" s="92" t="s">
        <v>10</v>
      </c>
      <c r="C79" s="74"/>
      <c r="D79" s="74"/>
      <c r="E79" s="113"/>
      <c r="F79" s="125"/>
    </row>
    <row r="80" spans="1:6" x14ac:dyDescent="0.45">
      <c r="A80" s="106">
        <v>3850</v>
      </c>
      <c r="B80" s="92" t="s">
        <v>9</v>
      </c>
      <c r="C80" s="74"/>
      <c r="D80" s="74"/>
      <c r="E80" s="113"/>
      <c r="F80" s="125"/>
    </row>
    <row r="81" spans="1:6" x14ac:dyDescent="0.45">
      <c r="A81" s="106">
        <v>3851</v>
      </c>
      <c r="B81" s="92" t="s">
        <v>119</v>
      </c>
      <c r="C81" s="74"/>
      <c r="D81" s="74"/>
      <c r="E81" s="113"/>
      <c r="F81" s="124"/>
    </row>
    <row r="82" spans="1:6" x14ac:dyDescent="0.45">
      <c r="A82" s="106">
        <v>3852</v>
      </c>
      <c r="B82" s="92" t="s">
        <v>274</v>
      </c>
      <c r="C82" s="74"/>
      <c r="D82" s="74"/>
      <c r="E82" s="113"/>
      <c r="F82" s="125"/>
    </row>
    <row r="83" spans="1:6" x14ac:dyDescent="0.45">
      <c r="A83" s="106">
        <v>3853</v>
      </c>
      <c r="B83" s="92" t="s">
        <v>275</v>
      </c>
      <c r="C83" s="74"/>
      <c r="D83" s="74"/>
      <c r="E83" s="113"/>
      <c r="F83" s="124"/>
    </row>
    <row r="84" spans="1:6" ht="14.65" thickBot="1" x14ac:dyDescent="0.5">
      <c r="A84" s="233" t="s">
        <v>69</v>
      </c>
      <c r="B84" s="234"/>
      <c r="C84" s="235"/>
      <c r="D84" s="235"/>
      <c r="E84" s="236"/>
      <c r="F84" s="237">
        <f>SUM(F76:F83)</f>
        <v>0</v>
      </c>
    </row>
    <row r="85" spans="1:6" ht="14.65" thickBot="1" x14ac:dyDescent="0.5">
      <c r="A85" s="103"/>
      <c r="B85" s="70" t="s">
        <v>51</v>
      </c>
      <c r="D85" s="13"/>
      <c r="E85" s="13"/>
      <c r="F85" s="121"/>
    </row>
    <row r="86" spans="1:6" ht="14.65" thickBot="1" x14ac:dyDescent="0.5">
      <c r="A86" s="111"/>
      <c r="B86" s="110" t="s">
        <v>11</v>
      </c>
      <c r="C86" s="107"/>
      <c r="D86" s="107"/>
      <c r="E86" s="108"/>
      <c r="F86" s="129">
        <f>F84+F73+F43+F37</f>
        <v>292440.5</v>
      </c>
    </row>
    <row r="87" spans="1:6" x14ac:dyDescent="0.45">
      <c r="A87" s="153"/>
      <c r="B87" s="140"/>
      <c r="C87" s="140"/>
      <c r="D87" s="140"/>
      <c r="E87" s="139"/>
      <c r="F87" s="154"/>
    </row>
    <row r="88" spans="1:6" ht="14.65" thickBot="1" x14ac:dyDescent="0.5">
      <c r="A88" s="141"/>
      <c r="B88" s="142" t="s">
        <v>51</v>
      </c>
      <c r="C88" s="143"/>
      <c r="D88" s="144"/>
      <c r="E88" s="144"/>
      <c r="F88" s="145"/>
    </row>
    <row r="89" spans="1:6" ht="18.399999999999999" thickBot="1" x14ac:dyDescent="0.6">
      <c r="A89" s="148"/>
      <c r="B89" s="156" t="s">
        <v>12</v>
      </c>
      <c r="C89" s="75"/>
      <c r="D89" s="114"/>
      <c r="E89" s="114"/>
      <c r="F89" s="146"/>
    </row>
    <row r="90" spans="1:6" ht="14.65" thickBot="1" x14ac:dyDescent="0.5">
      <c r="A90" s="103"/>
      <c r="B90" s="77"/>
      <c r="C90" s="78"/>
      <c r="D90" s="116"/>
      <c r="E90" s="116"/>
      <c r="F90" s="147"/>
    </row>
    <row r="91" spans="1:6" ht="14.65" thickBot="1" x14ac:dyDescent="0.5">
      <c r="A91" s="157" t="s">
        <v>70</v>
      </c>
      <c r="B91" s="158"/>
      <c r="C91" s="158"/>
      <c r="D91" s="158"/>
      <c r="E91" s="158"/>
      <c r="F91" s="159"/>
    </row>
    <row r="92" spans="1:6" x14ac:dyDescent="0.45">
      <c r="A92" s="106">
        <v>4110</v>
      </c>
      <c r="B92" s="311" t="s">
        <v>276</v>
      </c>
      <c r="C92" s="74"/>
      <c r="D92" s="74"/>
      <c r="E92" s="113"/>
      <c r="F92" s="122"/>
    </row>
    <row r="93" spans="1:6" x14ac:dyDescent="0.45">
      <c r="A93" s="106">
        <v>4111</v>
      </c>
      <c r="B93" s="311" t="s">
        <v>277</v>
      </c>
      <c r="C93" s="74"/>
      <c r="D93" s="74"/>
      <c r="E93" s="113"/>
      <c r="F93" s="122"/>
    </row>
    <row r="94" spans="1:6" x14ac:dyDescent="0.45">
      <c r="A94" s="106">
        <v>4112</v>
      </c>
      <c r="B94" s="311" t="s">
        <v>142</v>
      </c>
      <c r="C94" s="74"/>
      <c r="D94" s="74"/>
      <c r="E94" s="113"/>
      <c r="F94" s="122"/>
    </row>
    <row r="95" spans="1:6" x14ac:dyDescent="0.45">
      <c r="A95" s="106">
        <v>4150</v>
      </c>
      <c r="B95" s="311" t="s">
        <v>278</v>
      </c>
      <c r="C95" s="74"/>
      <c r="D95" s="74"/>
      <c r="E95" s="113"/>
      <c r="F95" s="258">
        <f>F28</f>
        <v>20874</v>
      </c>
    </row>
    <row r="96" spans="1:6" x14ac:dyDescent="0.45">
      <c r="A96" s="106">
        <v>4155</v>
      </c>
      <c r="B96" s="311" t="s">
        <v>279</v>
      </c>
      <c r="C96" s="74"/>
      <c r="D96" s="74"/>
      <c r="E96" s="113"/>
      <c r="F96" s="122">
        <f>F30</f>
        <v>0</v>
      </c>
    </row>
    <row r="97" spans="1:6" x14ac:dyDescent="0.45">
      <c r="A97" s="106">
        <v>4170</v>
      </c>
      <c r="B97" s="311" t="s">
        <v>223</v>
      </c>
      <c r="C97" s="74"/>
      <c r="D97" s="74"/>
      <c r="E97" s="113"/>
      <c r="F97" s="122"/>
    </row>
    <row r="98" spans="1:6" x14ac:dyDescent="0.45">
      <c r="A98" s="106">
        <v>4180</v>
      </c>
      <c r="B98" s="311" t="s">
        <v>141</v>
      </c>
      <c r="C98" s="74"/>
      <c r="D98" s="74"/>
      <c r="E98" s="113"/>
      <c r="F98" s="122"/>
    </row>
    <row r="99" spans="1:6" x14ac:dyDescent="0.45">
      <c r="A99" s="106">
        <v>4181</v>
      </c>
      <c r="B99" s="311" t="s">
        <v>161</v>
      </c>
      <c r="C99" s="74"/>
      <c r="D99" s="74"/>
      <c r="E99" s="113"/>
      <c r="F99" s="122"/>
    </row>
    <row r="100" spans="1:6" x14ac:dyDescent="0.45">
      <c r="A100" s="106">
        <v>4190</v>
      </c>
      <c r="B100" s="311" t="s">
        <v>280</v>
      </c>
      <c r="C100" s="74"/>
      <c r="D100" s="74"/>
      <c r="E100" s="113"/>
      <c r="F100" s="122"/>
    </row>
    <row r="101" spans="1:6" x14ac:dyDescent="0.45">
      <c r="A101" s="106">
        <v>4196</v>
      </c>
      <c r="B101" s="311" t="s">
        <v>281</v>
      </c>
      <c r="C101" s="74"/>
      <c r="D101" s="74"/>
      <c r="E101" s="113"/>
      <c r="F101" s="271">
        <f>F36</f>
        <v>0</v>
      </c>
    </row>
    <row r="102" spans="1:6" x14ac:dyDescent="0.45">
      <c r="A102" s="106">
        <v>4198</v>
      </c>
      <c r="B102" s="311" t="s">
        <v>162</v>
      </c>
      <c r="C102" s="268"/>
      <c r="D102" s="268"/>
      <c r="E102" s="269"/>
      <c r="F102" s="272"/>
    </row>
    <row r="103" spans="1:6" ht="14.65" thickBot="1" x14ac:dyDescent="0.5">
      <c r="A103" s="106">
        <v>4199</v>
      </c>
      <c r="B103" s="311" t="s">
        <v>163</v>
      </c>
      <c r="C103" s="265"/>
      <c r="D103" s="265"/>
      <c r="E103" s="270"/>
      <c r="F103" s="273"/>
    </row>
    <row r="104" spans="1:6" ht="14.65" thickBot="1" x14ac:dyDescent="0.5">
      <c r="A104" s="238" t="s">
        <v>79</v>
      </c>
      <c r="B104" s="239"/>
      <c r="C104" s="239"/>
      <c r="D104" s="239"/>
      <c r="E104" s="239"/>
      <c r="F104" s="229">
        <f>SUM(F92:F103)</f>
        <v>20874</v>
      </c>
    </row>
    <row r="105" spans="1:6" ht="14.65" thickBot="1" x14ac:dyDescent="0.5">
      <c r="A105" s="103"/>
      <c r="B105" s="70" t="s">
        <v>51</v>
      </c>
      <c r="D105" s="13"/>
      <c r="E105" s="13"/>
      <c r="F105" s="121"/>
    </row>
    <row r="106" spans="1:6" ht="14.65" thickBot="1" x14ac:dyDescent="0.5">
      <c r="A106" s="157" t="s">
        <v>71</v>
      </c>
      <c r="B106" s="158"/>
      <c r="C106" s="158"/>
      <c r="D106" s="158"/>
      <c r="E106" s="158"/>
      <c r="F106" s="159"/>
    </row>
    <row r="107" spans="1:6" x14ac:dyDescent="0.45">
      <c r="A107" s="106">
        <v>4310</v>
      </c>
      <c r="B107" s="92" t="s">
        <v>282</v>
      </c>
      <c r="C107" s="74"/>
      <c r="D107" s="74"/>
      <c r="E107" s="113"/>
      <c r="F107" s="126"/>
    </row>
    <row r="108" spans="1:6" x14ac:dyDescent="0.45">
      <c r="A108" s="106">
        <v>4315</v>
      </c>
      <c r="B108" s="92" t="s">
        <v>283</v>
      </c>
      <c r="C108" s="74"/>
      <c r="D108" s="74"/>
      <c r="E108" s="113"/>
      <c r="F108" s="127"/>
    </row>
    <row r="109" spans="1:6" x14ac:dyDescent="0.45">
      <c r="A109" s="106">
        <v>4330</v>
      </c>
      <c r="B109" s="92" t="s">
        <v>284</v>
      </c>
      <c r="C109" s="74"/>
      <c r="D109" s="74"/>
      <c r="E109" s="113"/>
      <c r="F109" s="127"/>
    </row>
    <row r="110" spans="1:6" x14ac:dyDescent="0.45">
      <c r="A110" s="106">
        <v>4350</v>
      </c>
      <c r="B110" s="92" t="s">
        <v>285</v>
      </c>
      <c r="C110" s="74"/>
      <c r="D110" s="74"/>
      <c r="E110" s="113"/>
      <c r="F110" s="126"/>
    </row>
    <row r="111" spans="1:6" x14ac:dyDescent="0.45">
      <c r="A111" s="106">
        <v>4370</v>
      </c>
      <c r="B111" s="92" t="s">
        <v>286</v>
      </c>
      <c r="C111" s="74"/>
      <c r="D111" s="74"/>
      <c r="E111" s="113"/>
      <c r="F111" s="127"/>
    </row>
    <row r="112" spans="1:6" x14ac:dyDescent="0.45">
      <c r="A112" s="106">
        <v>4390</v>
      </c>
      <c r="B112" s="92" t="s">
        <v>287</v>
      </c>
      <c r="C112" s="74"/>
      <c r="D112" s="74"/>
      <c r="E112" s="113"/>
      <c r="F112" s="126"/>
    </row>
    <row r="113" spans="1:6" x14ac:dyDescent="0.45">
      <c r="A113" s="106">
        <v>4410</v>
      </c>
      <c r="B113" s="92" t="s">
        <v>288</v>
      </c>
      <c r="C113" s="74"/>
      <c r="D113" s="74"/>
      <c r="E113" s="113"/>
      <c r="F113" s="127">
        <f>F27</f>
        <v>0</v>
      </c>
    </row>
    <row r="114" spans="1:6" x14ac:dyDescent="0.45">
      <c r="A114" s="106">
        <v>4420</v>
      </c>
      <c r="B114" s="92" t="s">
        <v>164</v>
      </c>
      <c r="C114" s="74"/>
      <c r="D114" s="74"/>
      <c r="E114" s="113"/>
      <c r="F114" s="127"/>
    </row>
    <row r="115" spans="1:6" x14ac:dyDescent="0.45">
      <c r="A115" s="106">
        <v>4430</v>
      </c>
      <c r="B115" s="92" t="s">
        <v>289</v>
      </c>
      <c r="C115" s="74"/>
      <c r="D115" s="74"/>
      <c r="E115" s="113"/>
      <c r="F115" s="126"/>
    </row>
    <row r="116" spans="1:6" x14ac:dyDescent="0.45">
      <c r="A116" s="106">
        <v>4450</v>
      </c>
      <c r="B116" s="92" t="s">
        <v>290</v>
      </c>
      <c r="C116" s="74"/>
      <c r="D116" s="74"/>
      <c r="E116" s="113"/>
      <c r="F116" s="127"/>
    </row>
    <row r="117" spans="1:6" x14ac:dyDescent="0.45">
      <c r="A117" s="106">
        <v>4470</v>
      </c>
      <c r="B117" s="92" t="s">
        <v>291</v>
      </c>
      <c r="C117" s="74"/>
      <c r="D117" s="74"/>
      <c r="E117" s="113"/>
      <c r="F117" s="126"/>
    </row>
    <row r="118" spans="1:6" x14ac:dyDescent="0.45">
      <c r="A118" s="106">
        <v>4490</v>
      </c>
      <c r="B118" s="92" t="s">
        <v>292</v>
      </c>
      <c r="C118" s="74"/>
      <c r="D118" s="74"/>
      <c r="E118" s="113"/>
      <c r="F118" s="127"/>
    </row>
    <row r="119" spans="1:6" x14ac:dyDescent="0.45">
      <c r="A119" s="106">
        <v>4550</v>
      </c>
      <c r="B119" s="92" t="s">
        <v>293</v>
      </c>
      <c r="C119" s="74"/>
      <c r="D119" s="74"/>
      <c r="E119" s="113"/>
      <c r="F119" s="126"/>
    </row>
    <row r="120" spans="1:6" x14ac:dyDescent="0.45">
      <c r="A120" s="106">
        <v>4570</v>
      </c>
      <c r="B120" s="92" t="s">
        <v>294</v>
      </c>
      <c r="C120" s="74"/>
      <c r="D120" s="74"/>
      <c r="E120" s="113"/>
      <c r="F120" s="127"/>
    </row>
    <row r="121" spans="1:6" x14ac:dyDescent="0.45">
      <c r="A121" s="106">
        <v>4590</v>
      </c>
      <c r="B121" s="92" t="s">
        <v>295</v>
      </c>
      <c r="C121" s="74"/>
      <c r="D121" s="74"/>
      <c r="E121" s="113"/>
      <c r="F121" s="126"/>
    </row>
    <row r="122" spans="1:6" x14ac:dyDescent="0.45">
      <c r="A122" s="106">
        <v>4610</v>
      </c>
      <c r="B122" s="92" t="s">
        <v>296</v>
      </c>
      <c r="C122" s="74"/>
      <c r="D122" s="74"/>
      <c r="E122" s="113"/>
      <c r="F122" s="127"/>
    </row>
    <row r="123" spans="1:6" x14ac:dyDescent="0.45">
      <c r="A123" s="106">
        <v>4620</v>
      </c>
      <c r="B123" s="92" t="s">
        <v>297</v>
      </c>
      <c r="C123" s="74"/>
      <c r="D123" s="74"/>
      <c r="E123" s="113"/>
      <c r="F123" s="126"/>
    </row>
    <row r="124" spans="1:6" x14ac:dyDescent="0.45">
      <c r="A124" s="106">
        <v>4630</v>
      </c>
      <c r="B124" s="92" t="s">
        <v>298</v>
      </c>
      <c r="C124" s="74"/>
      <c r="D124" s="74"/>
      <c r="E124" s="113"/>
      <c r="F124" s="127"/>
    </row>
    <row r="125" spans="1:6" x14ac:dyDescent="0.45">
      <c r="A125" s="106">
        <v>4635</v>
      </c>
      <c r="B125" s="92" t="s">
        <v>165</v>
      </c>
      <c r="C125" s="74"/>
      <c r="D125" s="74"/>
      <c r="E125" s="113"/>
      <c r="F125" s="127"/>
    </row>
    <row r="126" spans="1:6" x14ac:dyDescent="0.45">
      <c r="A126" s="106">
        <v>4640</v>
      </c>
      <c r="B126" s="92" t="s">
        <v>345</v>
      </c>
      <c r="C126" s="74"/>
      <c r="D126" s="74"/>
      <c r="E126" s="113"/>
      <c r="F126" s="126"/>
    </row>
    <row r="127" spans="1:6" x14ac:dyDescent="0.45">
      <c r="A127" s="106">
        <v>4641</v>
      </c>
      <c r="B127" s="92" t="s">
        <v>299</v>
      </c>
      <c r="C127" s="74"/>
      <c r="D127" s="74"/>
      <c r="E127" s="113"/>
      <c r="F127" s="127"/>
    </row>
    <row r="128" spans="1:6" x14ac:dyDescent="0.45">
      <c r="A128" s="106">
        <v>4650</v>
      </c>
      <c r="B128" s="92" t="s">
        <v>300</v>
      </c>
      <c r="C128" s="74"/>
      <c r="D128" s="74"/>
      <c r="E128" s="113"/>
      <c r="F128" s="127"/>
    </row>
    <row r="129" spans="1:6" x14ac:dyDescent="0.45">
      <c r="A129" s="106">
        <v>4670</v>
      </c>
      <c r="B129" s="92" t="s">
        <v>301</v>
      </c>
      <c r="C129" s="74"/>
      <c r="D129" s="74"/>
      <c r="E129" s="113"/>
      <c r="F129" s="126"/>
    </row>
    <row r="130" spans="1:6" x14ac:dyDescent="0.45">
      <c r="A130" s="106">
        <v>4671</v>
      </c>
      <c r="B130" s="92" t="s">
        <v>133</v>
      </c>
      <c r="C130" s="74"/>
      <c r="D130" s="74"/>
      <c r="E130" s="113"/>
      <c r="F130" s="127"/>
    </row>
    <row r="131" spans="1:6" x14ac:dyDescent="0.45">
      <c r="A131" s="106">
        <v>4690</v>
      </c>
      <c r="B131" s="92" t="s">
        <v>302</v>
      </c>
      <c r="C131" s="74"/>
      <c r="D131" s="74"/>
      <c r="E131" s="113"/>
      <c r="F131" s="126"/>
    </row>
    <row r="132" spans="1:6" x14ac:dyDescent="0.45">
      <c r="A132" s="106">
        <v>4710</v>
      </c>
      <c r="B132" s="92" t="s">
        <v>303</v>
      </c>
      <c r="C132" s="74"/>
      <c r="D132" s="74"/>
      <c r="E132" s="113"/>
      <c r="F132" s="127"/>
    </row>
    <row r="133" spans="1:6" x14ac:dyDescent="0.45">
      <c r="A133" s="106">
        <v>4720</v>
      </c>
      <c r="B133" s="92" t="s">
        <v>304</v>
      </c>
      <c r="C133" s="74"/>
      <c r="D133" s="74"/>
      <c r="E133" s="113"/>
      <c r="F133" s="126"/>
    </row>
    <row r="134" spans="1:6" x14ac:dyDescent="0.45">
      <c r="A134" s="106">
        <v>4730</v>
      </c>
      <c r="B134" s="92" t="s">
        <v>305</v>
      </c>
      <c r="C134" s="74"/>
      <c r="D134" s="74"/>
      <c r="E134" s="113"/>
      <c r="F134" s="259">
        <f>F19</f>
        <v>13536</v>
      </c>
    </row>
    <row r="135" spans="1:6" x14ac:dyDescent="0.45">
      <c r="A135" s="106">
        <v>4740</v>
      </c>
      <c r="B135" s="92" t="s">
        <v>306</v>
      </c>
      <c r="C135" s="74"/>
      <c r="D135" s="74"/>
      <c r="E135" s="113"/>
      <c r="F135" s="126"/>
    </row>
    <row r="136" spans="1:6" x14ac:dyDescent="0.45">
      <c r="A136" s="106">
        <v>4741</v>
      </c>
      <c r="B136" s="92" t="s">
        <v>166</v>
      </c>
      <c r="C136" s="74"/>
      <c r="D136" s="74"/>
      <c r="E136" s="113"/>
      <c r="F136" s="127"/>
    </row>
    <row r="137" spans="1:6" x14ac:dyDescent="0.45">
      <c r="A137" s="106">
        <v>4750</v>
      </c>
      <c r="B137" s="92" t="s">
        <v>307</v>
      </c>
      <c r="C137" s="74"/>
      <c r="D137" s="74"/>
      <c r="E137" s="113"/>
      <c r="F137" s="127"/>
    </row>
    <row r="138" spans="1:6" x14ac:dyDescent="0.45">
      <c r="A138" s="106">
        <v>4760</v>
      </c>
      <c r="B138" s="92" t="s">
        <v>308</v>
      </c>
      <c r="C138" s="74"/>
      <c r="D138" s="74"/>
      <c r="E138" s="113"/>
      <c r="F138" s="126"/>
    </row>
    <row r="139" spans="1:6" x14ac:dyDescent="0.45">
      <c r="A139" s="106">
        <v>4770</v>
      </c>
      <c r="B139" s="92" t="s">
        <v>309</v>
      </c>
      <c r="C139" s="74"/>
      <c r="D139" s="74"/>
      <c r="E139" s="113"/>
      <c r="F139" s="127"/>
    </row>
    <row r="140" spans="1:6" x14ac:dyDescent="0.45">
      <c r="A140" s="106">
        <v>4780</v>
      </c>
      <c r="B140" s="92" t="s">
        <v>310</v>
      </c>
      <c r="C140" s="74"/>
      <c r="D140" s="74"/>
      <c r="E140" s="113"/>
      <c r="F140" s="126"/>
    </row>
    <row r="141" spans="1:6" x14ac:dyDescent="0.45">
      <c r="A141" s="106">
        <v>4810</v>
      </c>
      <c r="B141" s="92" t="s">
        <v>311</v>
      </c>
      <c r="C141" s="74"/>
      <c r="D141" s="74"/>
      <c r="E141" s="113"/>
      <c r="F141" s="127"/>
    </row>
    <row r="142" spans="1:6" x14ac:dyDescent="0.45">
      <c r="A142" s="106">
        <v>4815</v>
      </c>
      <c r="B142" s="92" t="s">
        <v>312</v>
      </c>
      <c r="C142" s="74"/>
      <c r="D142" s="74"/>
      <c r="E142" s="113"/>
      <c r="F142" s="126"/>
    </row>
    <row r="143" spans="1:6" x14ac:dyDescent="0.45">
      <c r="A143" s="106">
        <v>4850</v>
      </c>
      <c r="B143" s="92" t="s">
        <v>313</v>
      </c>
      <c r="C143" s="74"/>
      <c r="D143" s="74"/>
      <c r="E143" s="113"/>
      <c r="F143" s="127"/>
    </row>
    <row r="144" spans="1:6" x14ac:dyDescent="0.45">
      <c r="A144" s="106">
        <v>4909</v>
      </c>
      <c r="B144" s="92" t="s">
        <v>188</v>
      </c>
      <c r="C144" s="74"/>
      <c r="D144" s="74"/>
      <c r="E144" s="113"/>
      <c r="F144" s="127"/>
    </row>
    <row r="145" spans="1:8" x14ac:dyDescent="0.45">
      <c r="A145" s="106">
        <v>4910</v>
      </c>
      <c r="B145" s="92" t="s">
        <v>314</v>
      </c>
      <c r="C145" s="74"/>
      <c r="D145" s="74"/>
      <c r="E145" s="113"/>
      <c r="F145" s="126"/>
      <c r="G145" s="304"/>
    </row>
    <row r="146" spans="1:8" x14ac:dyDescent="0.45">
      <c r="A146" s="106">
        <v>4911</v>
      </c>
      <c r="B146" s="92" t="s">
        <v>315</v>
      </c>
      <c r="C146" s="74"/>
      <c r="D146" s="74"/>
      <c r="E146" s="113"/>
      <c r="F146" s="127"/>
    </row>
    <row r="147" spans="1:8" x14ac:dyDescent="0.45">
      <c r="A147" s="106">
        <v>4912</v>
      </c>
      <c r="B147" s="92" t="s">
        <v>316</v>
      </c>
      <c r="C147" s="74"/>
      <c r="D147" s="74"/>
      <c r="E147" s="113"/>
      <c r="F147" s="126"/>
    </row>
    <row r="148" spans="1:8" x14ac:dyDescent="0.45">
      <c r="A148" s="106">
        <v>4913</v>
      </c>
      <c r="B148" s="92" t="s">
        <v>134</v>
      </c>
      <c r="C148" s="74"/>
      <c r="D148" s="74"/>
      <c r="E148" s="113"/>
      <c r="F148" s="127"/>
    </row>
    <row r="149" spans="1:8" x14ac:dyDescent="0.45">
      <c r="A149" s="106">
        <v>4914</v>
      </c>
      <c r="B149" s="92" t="s">
        <v>317</v>
      </c>
      <c r="C149" s="74"/>
      <c r="D149" s="74"/>
      <c r="E149" s="113"/>
      <c r="F149" s="127"/>
    </row>
    <row r="150" spans="1:8" x14ac:dyDescent="0.45">
      <c r="A150" s="106">
        <v>4915</v>
      </c>
      <c r="B150" s="92" t="s">
        <v>167</v>
      </c>
      <c r="C150" s="74"/>
      <c r="D150" s="74"/>
      <c r="E150" s="113"/>
      <c r="F150" s="127"/>
      <c r="H150" s="304"/>
    </row>
    <row r="151" spans="1:8" x14ac:dyDescent="0.45">
      <c r="A151" s="106">
        <v>4916</v>
      </c>
      <c r="B151" s="92" t="s">
        <v>318</v>
      </c>
      <c r="C151" s="74"/>
      <c r="D151" s="74"/>
      <c r="E151" s="113"/>
      <c r="F151" s="126"/>
    </row>
    <row r="152" spans="1:8" s="304" customFormat="1" x14ac:dyDescent="0.45">
      <c r="A152" s="106">
        <v>4918</v>
      </c>
      <c r="B152" s="92" t="s">
        <v>319</v>
      </c>
      <c r="C152" s="74"/>
      <c r="D152" s="74"/>
      <c r="E152" s="113"/>
      <c r="F152" s="127"/>
      <c r="G152"/>
      <c r="H152"/>
    </row>
    <row r="153" spans="1:8" x14ac:dyDescent="0.45">
      <c r="A153" s="106">
        <v>4919</v>
      </c>
      <c r="B153" s="92" t="s">
        <v>189</v>
      </c>
      <c r="C153" s="312"/>
      <c r="D153" s="312"/>
      <c r="E153" s="302"/>
      <c r="F153" s="303"/>
    </row>
    <row r="154" spans="1:8" x14ac:dyDescent="0.45">
      <c r="A154" s="106">
        <v>4922</v>
      </c>
      <c r="B154" s="92" t="s">
        <v>320</v>
      </c>
      <c r="C154" s="312"/>
      <c r="D154" s="312"/>
      <c r="E154" s="113"/>
      <c r="F154" s="126"/>
    </row>
    <row r="155" spans="1:8" x14ac:dyDescent="0.45">
      <c r="A155" s="106">
        <v>4923</v>
      </c>
      <c r="B155" s="92" t="s">
        <v>321</v>
      </c>
      <c r="C155" s="312"/>
      <c r="D155" s="312"/>
      <c r="E155" s="113"/>
      <c r="F155" s="127"/>
    </row>
    <row r="156" spans="1:8" x14ac:dyDescent="0.45">
      <c r="A156" s="106">
        <v>4924</v>
      </c>
      <c r="B156" s="92" t="s">
        <v>322</v>
      </c>
      <c r="C156" s="312"/>
      <c r="D156" s="312"/>
      <c r="E156" s="113"/>
      <c r="F156" s="126"/>
    </row>
    <row r="157" spans="1:8" x14ac:dyDescent="0.45">
      <c r="A157" s="106">
        <v>4925</v>
      </c>
      <c r="B157" s="92" t="s">
        <v>323</v>
      </c>
      <c r="C157" s="312"/>
      <c r="D157" s="312"/>
      <c r="E157" s="113"/>
      <c r="F157" s="127"/>
    </row>
    <row r="158" spans="1:8" x14ac:dyDescent="0.45">
      <c r="A158" s="106">
        <v>4928</v>
      </c>
      <c r="B158" s="92" t="s">
        <v>168</v>
      </c>
      <c r="C158" s="74"/>
      <c r="D158" s="74"/>
      <c r="E158" s="113"/>
      <c r="F158" s="127"/>
    </row>
    <row r="159" spans="1:8" ht="14.65" thickBot="1" x14ac:dyDescent="0.5">
      <c r="A159" s="238" t="s">
        <v>78</v>
      </c>
      <c r="B159" s="239"/>
      <c r="C159" s="239"/>
      <c r="D159" s="239"/>
      <c r="E159" s="239"/>
      <c r="F159" s="240">
        <f>SUM(F107:F158)</f>
        <v>13536</v>
      </c>
    </row>
    <row r="160" spans="1:8" ht="14.65" thickBot="1" x14ac:dyDescent="0.5">
      <c r="A160" s="103"/>
      <c r="B160" s="70" t="s">
        <v>51</v>
      </c>
      <c r="D160" s="13"/>
      <c r="E160" s="13"/>
      <c r="F160" s="123"/>
    </row>
    <row r="161" spans="1:6" ht="14.65" thickBot="1" x14ac:dyDescent="0.5">
      <c r="A161" s="157" t="s">
        <v>72</v>
      </c>
      <c r="B161" s="158"/>
      <c r="C161" s="158"/>
      <c r="D161" s="158"/>
      <c r="E161" s="158"/>
      <c r="F161" s="159"/>
    </row>
    <row r="162" spans="1:6" x14ac:dyDescent="0.45">
      <c r="A162" s="106">
        <v>5010</v>
      </c>
      <c r="B162" s="92" t="s">
        <v>324</v>
      </c>
      <c r="C162" s="312"/>
      <c r="D162" s="74"/>
      <c r="E162" s="113"/>
      <c r="F162" s="120"/>
    </row>
    <row r="163" spans="1:6" x14ac:dyDescent="0.45">
      <c r="A163" s="106">
        <v>5030</v>
      </c>
      <c r="B163" s="92" t="s">
        <v>325</v>
      </c>
      <c r="C163" s="312"/>
      <c r="D163" s="74"/>
      <c r="E163" s="113"/>
      <c r="F163" s="122"/>
    </row>
    <row r="164" spans="1:6" x14ac:dyDescent="0.45">
      <c r="A164" s="106">
        <v>5110</v>
      </c>
      <c r="B164" s="92" t="s">
        <v>192</v>
      </c>
      <c r="C164" s="312"/>
      <c r="D164" s="74"/>
      <c r="E164" s="113"/>
      <c r="F164" s="120"/>
    </row>
    <row r="165" spans="1:6" x14ac:dyDescent="0.45">
      <c r="A165" s="106">
        <v>5112</v>
      </c>
      <c r="B165" s="92" t="s">
        <v>326</v>
      </c>
      <c r="C165" s="312"/>
      <c r="D165" s="74"/>
      <c r="E165" s="113"/>
      <c r="F165" s="122"/>
    </row>
    <row r="166" spans="1:6" x14ac:dyDescent="0.45">
      <c r="A166" s="106">
        <v>5150</v>
      </c>
      <c r="B166" s="92" t="s">
        <v>169</v>
      </c>
      <c r="C166" s="312"/>
      <c r="D166" s="74"/>
      <c r="E166" s="113"/>
      <c r="F166" s="120"/>
    </row>
    <row r="167" spans="1:6" x14ac:dyDescent="0.45">
      <c r="A167" s="106">
        <v>5170</v>
      </c>
      <c r="B167" s="92" t="s">
        <v>193</v>
      </c>
      <c r="C167" s="312"/>
      <c r="D167" s="74"/>
      <c r="E167" s="113"/>
      <c r="F167" s="122"/>
    </row>
    <row r="168" spans="1:6" x14ac:dyDescent="0.45">
      <c r="A168" s="106">
        <v>5175</v>
      </c>
      <c r="B168" s="92" t="s">
        <v>170</v>
      </c>
      <c r="C168" s="312"/>
      <c r="D168" s="74"/>
      <c r="E168" s="113"/>
      <c r="F168" s="122"/>
    </row>
    <row r="169" spans="1:6" x14ac:dyDescent="0.45">
      <c r="A169" s="106">
        <v>5310</v>
      </c>
      <c r="B169" s="92" t="s">
        <v>327</v>
      </c>
      <c r="C169" s="312"/>
      <c r="D169" s="74"/>
      <c r="E169" s="113"/>
      <c r="F169" s="120"/>
    </row>
    <row r="170" spans="1:6" x14ac:dyDescent="0.45">
      <c r="A170" s="106">
        <v>5315</v>
      </c>
      <c r="B170" s="92" t="s">
        <v>135</v>
      </c>
      <c r="C170" s="312"/>
      <c r="D170" s="74"/>
      <c r="E170" s="113"/>
      <c r="F170" s="122">
        <f>F32</f>
        <v>0</v>
      </c>
    </row>
    <row r="171" spans="1:6" x14ac:dyDescent="0.45">
      <c r="A171" s="106">
        <v>5350</v>
      </c>
      <c r="B171" s="92" t="s">
        <v>328</v>
      </c>
      <c r="C171" s="312"/>
      <c r="D171" s="74"/>
      <c r="E171" s="113"/>
      <c r="F171" s="120"/>
    </row>
    <row r="172" spans="1:6" x14ac:dyDescent="0.45">
      <c r="A172" s="106">
        <v>5400</v>
      </c>
      <c r="B172" s="92" t="s">
        <v>329</v>
      </c>
      <c r="C172" s="312"/>
      <c r="D172" s="74"/>
      <c r="E172" s="113"/>
      <c r="F172" s="122"/>
    </row>
    <row r="173" spans="1:6" x14ac:dyDescent="0.45">
      <c r="A173" s="106">
        <v>5450</v>
      </c>
      <c r="B173" s="92" t="s">
        <v>330</v>
      </c>
      <c r="C173" s="312"/>
      <c r="D173" s="74"/>
      <c r="E173" s="113"/>
      <c r="F173" s="120"/>
    </row>
    <row r="174" spans="1:6" x14ac:dyDescent="0.45">
      <c r="A174" s="106">
        <v>5510</v>
      </c>
      <c r="B174" s="92" t="s">
        <v>331</v>
      </c>
      <c r="C174" s="312"/>
      <c r="D174" s="74"/>
      <c r="E174" s="113"/>
      <c r="F174" s="122"/>
    </row>
    <row r="175" spans="1:6" x14ac:dyDescent="0.45">
      <c r="A175" s="106">
        <v>5550</v>
      </c>
      <c r="B175" s="92" t="s">
        <v>332</v>
      </c>
      <c r="C175" s="312"/>
      <c r="D175" s="74"/>
      <c r="E175" s="113"/>
      <c r="F175" s="120"/>
    </row>
    <row r="176" spans="1:6" x14ac:dyDescent="0.45">
      <c r="A176" s="106">
        <v>5551</v>
      </c>
      <c r="B176" s="92" t="s">
        <v>140</v>
      </c>
      <c r="C176" s="312"/>
      <c r="D176" s="74"/>
      <c r="E176" s="113"/>
      <c r="F176" s="122">
        <f>F33</f>
        <v>0</v>
      </c>
    </row>
    <row r="177" spans="1:6" x14ac:dyDescent="0.45">
      <c r="A177" s="106">
        <v>5552</v>
      </c>
      <c r="B177" s="92" t="s">
        <v>139</v>
      </c>
      <c r="C177" s="312"/>
      <c r="D177" s="74"/>
      <c r="E177" s="113"/>
      <c r="F177" s="122"/>
    </row>
    <row r="178" spans="1:6" x14ac:dyDescent="0.45">
      <c r="A178" s="106">
        <v>5610</v>
      </c>
      <c r="B178" s="311" t="s">
        <v>194</v>
      </c>
      <c r="C178" s="312"/>
      <c r="D178" s="74"/>
      <c r="E178" s="113"/>
      <c r="F178" s="120"/>
    </row>
    <row r="179" spans="1:6" x14ac:dyDescent="0.45">
      <c r="A179" s="106">
        <v>5611</v>
      </c>
      <c r="B179" s="311" t="s">
        <v>171</v>
      </c>
      <c r="C179" s="312"/>
      <c r="D179" s="74"/>
      <c r="E179" s="113"/>
      <c r="F179" s="122"/>
    </row>
    <row r="180" spans="1:6" x14ac:dyDescent="0.45">
      <c r="A180" s="106">
        <v>5700</v>
      </c>
      <c r="B180" s="311" t="s">
        <v>195</v>
      </c>
      <c r="C180" s="312"/>
      <c r="D180" s="74"/>
      <c r="E180" s="113"/>
      <c r="F180" s="122"/>
    </row>
    <row r="181" spans="1:6" ht="14.65" thickBot="1" x14ac:dyDescent="0.5">
      <c r="A181" s="106">
        <v>5800</v>
      </c>
      <c r="B181" s="311" t="s">
        <v>136</v>
      </c>
      <c r="C181" s="312"/>
      <c r="D181" s="74"/>
      <c r="E181" s="113"/>
      <c r="F181" s="120"/>
    </row>
    <row r="182" spans="1:6" ht="14.65" thickBot="1" x14ac:dyDescent="0.5">
      <c r="A182" s="157" t="s">
        <v>77</v>
      </c>
      <c r="B182" s="158"/>
      <c r="C182" s="158"/>
      <c r="D182" s="158"/>
      <c r="E182" s="158"/>
      <c r="F182" s="229">
        <f>SUM(F162:F181)</f>
        <v>0</v>
      </c>
    </row>
    <row r="183" spans="1:6" ht="14.65" thickBot="1" x14ac:dyDescent="0.5">
      <c r="A183" s="103"/>
      <c r="B183" s="70" t="s">
        <v>51</v>
      </c>
      <c r="D183" s="13"/>
      <c r="E183" s="13"/>
      <c r="F183" s="123"/>
    </row>
    <row r="184" spans="1:6" ht="14.65" thickBot="1" x14ac:dyDescent="0.5">
      <c r="A184" s="157" t="s">
        <v>73</v>
      </c>
      <c r="B184" s="158"/>
      <c r="C184" s="158"/>
      <c r="D184" s="158"/>
      <c r="E184" s="158"/>
      <c r="F184" s="159"/>
    </row>
    <row r="185" spans="1:6" x14ac:dyDescent="0.45">
      <c r="A185" s="106">
        <v>6010</v>
      </c>
      <c r="B185" s="311" t="s">
        <v>14</v>
      </c>
      <c r="C185" s="74"/>
      <c r="D185" s="74"/>
      <c r="E185" s="113"/>
      <c r="F185" s="119"/>
    </row>
    <row r="186" spans="1:6" x14ac:dyDescent="0.45">
      <c r="A186" s="106">
        <v>6050</v>
      </c>
      <c r="B186" s="311" t="s">
        <v>196</v>
      </c>
      <c r="C186" s="74"/>
      <c r="D186" s="74"/>
      <c r="E186" s="113"/>
      <c r="F186" s="128"/>
    </row>
    <row r="187" spans="1:6" x14ac:dyDescent="0.45">
      <c r="A187" s="106">
        <v>6100</v>
      </c>
      <c r="B187" s="311" t="s">
        <v>190</v>
      </c>
      <c r="C187" s="74"/>
      <c r="D187" s="74"/>
      <c r="E187" s="113"/>
      <c r="F187" s="119"/>
    </row>
    <row r="188" spans="1:6" x14ac:dyDescent="0.45">
      <c r="A188" s="106">
        <v>6150</v>
      </c>
      <c r="B188" s="311" t="s">
        <v>197</v>
      </c>
      <c r="C188" s="74"/>
      <c r="D188" s="74"/>
      <c r="E188" s="113"/>
      <c r="F188" s="128"/>
    </row>
    <row r="189" spans="1:6" x14ac:dyDescent="0.45">
      <c r="A189" s="106">
        <v>6210</v>
      </c>
      <c r="B189" s="311" t="s">
        <v>130</v>
      </c>
      <c r="C189" s="74"/>
      <c r="D189" s="74"/>
      <c r="E189" s="113"/>
      <c r="F189" s="119"/>
    </row>
    <row r="190" spans="1:6" x14ac:dyDescent="0.45">
      <c r="A190" s="106">
        <v>6250</v>
      </c>
      <c r="B190" s="311" t="s">
        <v>333</v>
      </c>
      <c r="C190" s="74"/>
      <c r="D190" s="74"/>
      <c r="E190" s="113"/>
      <c r="F190" s="128"/>
    </row>
    <row r="191" spans="1:6" x14ac:dyDescent="0.45">
      <c r="A191" s="106">
        <v>6300</v>
      </c>
      <c r="B191" s="311" t="s">
        <v>334</v>
      </c>
      <c r="C191" s="74"/>
      <c r="D191" s="74"/>
      <c r="E191" s="113"/>
      <c r="F191" s="119"/>
    </row>
    <row r="192" spans="1:6" x14ac:dyDescent="0.45">
      <c r="A192" s="106">
        <v>6350</v>
      </c>
      <c r="B192" s="311" t="s">
        <v>335</v>
      </c>
      <c r="C192" s="74"/>
      <c r="D192" s="74"/>
      <c r="E192" s="113"/>
      <c r="F192" s="119"/>
    </row>
    <row r="193" spans="1:6" x14ac:dyDescent="0.45">
      <c r="A193" s="106">
        <v>6355</v>
      </c>
      <c r="B193" s="311" t="s">
        <v>336</v>
      </c>
      <c r="C193" s="74"/>
      <c r="D193" s="74"/>
      <c r="E193" s="113"/>
      <c r="F193" s="128"/>
    </row>
    <row r="194" spans="1:6" x14ac:dyDescent="0.45">
      <c r="A194" s="106">
        <v>6400</v>
      </c>
      <c r="B194" s="311" t="s">
        <v>337</v>
      </c>
      <c r="C194" s="74"/>
      <c r="D194" s="74"/>
      <c r="E194" s="113"/>
      <c r="F194" s="119"/>
    </row>
    <row r="195" spans="1:6" x14ac:dyDescent="0.45">
      <c r="A195" s="106">
        <v>6450</v>
      </c>
      <c r="B195" s="311" t="s">
        <v>198</v>
      </c>
      <c r="C195" s="74"/>
      <c r="D195" s="74"/>
      <c r="E195" s="113"/>
      <c r="F195" s="128"/>
    </row>
    <row r="196" spans="1:6" x14ac:dyDescent="0.45">
      <c r="A196" s="106">
        <v>6500</v>
      </c>
      <c r="B196" s="311" t="s">
        <v>199</v>
      </c>
      <c r="C196" s="74"/>
      <c r="D196" s="74"/>
      <c r="E196" s="113"/>
      <c r="F196" s="119"/>
    </row>
    <row r="197" spans="1:6" x14ac:dyDescent="0.45">
      <c r="A197" s="106">
        <v>6600</v>
      </c>
      <c r="B197" s="311" t="s">
        <v>15</v>
      </c>
      <c r="C197" s="74"/>
      <c r="D197" s="74"/>
      <c r="E197" s="113"/>
      <c r="F197" s="128"/>
    </row>
    <row r="198" spans="1:6" x14ac:dyDescent="0.45">
      <c r="A198" s="106">
        <v>6650</v>
      </c>
      <c r="B198" s="311" t="s">
        <v>338</v>
      </c>
      <c r="C198" s="74"/>
      <c r="D198" s="74"/>
      <c r="E198" s="113"/>
      <c r="F198" s="119"/>
    </row>
    <row r="199" spans="1:6" x14ac:dyDescent="0.45">
      <c r="A199" s="106">
        <v>6700</v>
      </c>
      <c r="B199" s="311" t="s">
        <v>339</v>
      </c>
      <c r="C199" s="74"/>
      <c r="D199" s="74"/>
      <c r="E199" s="113"/>
      <c r="F199" s="128"/>
    </row>
    <row r="200" spans="1:6" x14ac:dyDescent="0.45">
      <c r="A200" s="106">
        <v>6730</v>
      </c>
      <c r="B200" s="311" t="s">
        <v>340</v>
      </c>
      <c r="C200" s="74"/>
      <c r="D200" s="74"/>
      <c r="E200" s="113"/>
      <c r="F200" s="119"/>
    </row>
    <row r="201" spans="1:6" x14ac:dyDescent="0.45">
      <c r="A201" s="106">
        <v>6731</v>
      </c>
      <c r="B201" s="311" t="s">
        <v>341</v>
      </c>
      <c r="C201" s="74"/>
      <c r="D201" s="74"/>
      <c r="E201" s="113"/>
      <c r="F201" s="128"/>
    </row>
    <row r="202" spans="1:6" x14ac:dyDescent="0.45">
      <c r="A202" s="106">
        <v>6750</v>
      </c>
      <c r="B202" s="311" t="s">
        <v>137</v>
      </c>
      <c r="C202" s="74"/>
      <c r="D202" s="74"/>
      <c r="E202" s="113"/>
      <c r="F202" s="119"/>
    </row>
    <row r="203" spans="1:6" x14ac:dyDescent="0.45">
      <c r="A203" s="106">
        <v>6755</v>
      </c>
      <c r="B203" s="311" t="s">
        <v>200</v>
      </c>
      <c r="C203" s="74"/>
      <c r="D203" s="74"/>
      <c r="E203" s="113"/>
      <c r="F203" s="128"/>
    </row>
    <row r="204" spans="1:6" x14ac:dyDescent="0.45">
      <c r="A204" s="106">
        <v>6780</v>
      </c>
      <c r="B204" s="311" t="s">
        <v>16</v>
      </c>
      <c r="C204" s="74"/>
      <c r="D204" s="74"/>
      <c r="E204" s="113"/>
      <c r="F204" s="119"/>
    </row>
    <row r="205" spans="1:6" x14ac:dyDescent="0.45">
      <c r="A205" s="106">
        <v>6800</v>
      </c>
      <c r="B205" s="311" t="s">
        <v>342</v>
      </c>
      <c r="C205" s="74"/>
      <c r="D205" s="74"/>
      <c r="E205" s="113"/>
      <c r="F205" s="128"/>
    </row>
    <row r="206" spans="1:6" x14ac:dyDescent="0.45">
      <c r="A206" s="106">
        <v>6830</v>
      </c>
      <c r="B206" s="311" t="s">
        <v>343</v>
      </c>
      <c r="C206" s="74"/>
      <c r="D206" s="74"/>
      <c r="E206" s="113"/>
      <c r="F206" s="119"/>
    </row>
    <row r="207" spans="1:6" ht="14.65" thickBot="1" x14ac:dyDescent="0.5">
      <c r="A207" s="106">
        <v>6900</v>
      </c>
      <c r="B207" s="311" t="s">
        <v>201</v>
      </c>
      <c r="C207" s="74"/>
      <c r="D207" s="74"/>
      <c r="E207" s="113"/>
      <c r="F207" s="119"/>
    </row>
    <row r="208" spans="1:6" ht="14.65" thickBot="1" x14ac:dyDescent="0.5">
      <c r="A208" s="157" t="s">
        <v>76</v>
      </c>
      <c r="B208" s="158"/>
      <c r="C208" s="158"/>
      <c r="D208" s="158"/>
      <c r="E208" s="158"/>
      <c r="F208" s="229">
        <f>SUM(F185:F207)</f>
        <v>0</v>
      </c>
    </row>
    <row r="209" spans="1:6" ht="14.65" thickBot="1" x14ac:dyDescent="0.5">
      <c r="A209" s="103"/>
      <c r="B209" s="70" t="s">
        <v>51</v>
      </c>
      <c r="F209" s="123"/>
    </row>
    <row r="210" spans="1:6" ht="14.65" thickBot="1" x14ac:dyDescent="0.5">
      <c r="A210" s="157" t="s">
        <v>74</v>
      </c>
      <c r="B210" s="158"/>
      <c r="C210" s="158"/>
      <c r="D210" s="158"/>
      <c r="E210" s="158"/>
      <c r="F210" s="159"/>
    </row>
    <row r="211" spans="1:6" x14ac:dyDescent="0.45">
      <c r="A211" s="106">
        <v>7300</v>
      </c>
      <c r="B211" s="311" t="s">
        <v>131</v>
      </c>
      <c r="C211" s="74"/>
      <c r="D211" s="74"/>
      <c r="E211" s="113"/>
      <c r="F211" s="119"/>
    </row>
    <row r="212" spans="1:6" x14ac:dyDescent="0.45">
      <c r="A212" s="106">
        <v>7320</v>
      </c>
      <c r="B212" s="311" t="s">
        <v>202</v>
      </c>
      <c r="C212" s="74"/>
      <c r="D212" s="74"/>
      <c r="E212" s="113"/>
      <c r="F212" s="128"/>
    </row>
    <row r="213" spans="1:6" x14ac:dyDescent="0.45">
      <c r="A213" s="106">
        <v>7400</v>
      </c>
      <c r="B213" s="311" t="s">
        <v>344</v>
      </c>
      <c r="C213" s="74"/>
      <c r="D213" s="74"/>
      <c r="E213" s="113"/>
      <c r="F213" s="128"/>
    </row>
    <row r="214" spans="1:6" x14ac:dyDescent="0.45">
      <c r="A214" s="106">
        <v>7450</v>
      </c>
      <c r="B214" s="311" t="s">
        <v>203</v>
      </c>
      <c r="C214" s="74"/>
      <c r="D214" s="74"/>
      <c r="E214" s="113"/>
      <c r="F214" s="119"/>
    </row>
    <row r="215" spans="1:6" ht="14.65" thickBot="1" x14ac:dyDescent="0.5">
      <c r="A215" s="106">
        <v>7800</v>
      </c>
      <c r="B215" s="311" t="s">
        <v>38</v>
      </c>
      <c r="C215" s="74"/>
      <c r="D215" s="74"/>
      <c r="E215" s="113"/>
      <c r="F215" s="128" t="s">
        <v>356</v>
      </c>
    </row>
    <row r="216" spans="1:6" ht="14.65" thickBot="1" x14ac:dyDescent="0.5">
      <c r="A216" s="157" t="s">
        <v>75</v>
      </c>
      <c r="B216" s="158"/>
      <c r="C216" s="158"/>
      <c r="D216" s="158"/>
      <c r="E216" s="158"/>
      <c r="F216" s="229">
        <f>SUM(F211:F215)</f>
        <v>0</v>
      </c>
    </row>
    <row r="217" spans="1:6" ht="14.65" thickBot="1" x14ac:dyDescent="0.5">
      <c r="A217" s="105"/>
      <c r="B217" s="71"/>
      <c r="F217" s="123"/>
    </row>
    <row r="218" spans="1:6" ht="14.65" thickBot="1" x14ac:dyDescent="0.5">
      <c r="A218" s="160" t="s">
        <v>17</v>
      </c>
      <c r="B218" s="161"/>
      <c r="C218" s="161"/>
      <c r="D218" s="161"/>
      <c r="E218" s="161"/>
      <c r="F218" s="274">
        <f>(F216+F208+F182+F159+F104)*0.05</f>
        <v>1720.5</v>
      </c>
    </row>
    <row r="219" spans="1:6" ht="14.65" thickBot="1" x14ac:dyDescent="0.5">
      <c r="A219" s="103"/>
      <c r="B219" s="70" t="s">
        <v>51</v>
      </c>
      <c r="F219" s="123"/>
    </row>
    <row r="220" spans="1:6" ht="14.65" thickBot="1" x14ac:dyDescent="0.5">
      <c r="A220" s="157"/>
      <c r="B220" s="158" t="s">
        <v>56</v>
      </c>
      <c r="C220" s="158"/>
      <c r="D220" s="158"/>
      <c r="E220" s="158"/>
      <c r="F220" s="229">
        <f>F216+F208+F182+F159+F104+F218</f>
        <v>36130.5</v>
      </c>
    </row>
    <row r="221" spans="1:6" ht="14.65" thickBot="1" x14ac:dyDescent="0.5">
      <c r="A221" s="168"/>
      <c r="B221" s="169" t="s">
        <v>51</v>
      </c>
      <c r="C221" s="170"/>
      <c r="D221" s="170"/>
      <c r="E221" s="170"/>
      <c r="F221" s="171"/>
    </row>
    <row r="222" spans="1:6" ht="18.399999999999999" thickBot="1" x14ac:dyDescent="0.6">
      <c r="A222" s="174" t="s">
        <v>80</v>
      </c>
      <c r="B222" s="29"/>
      <c r="C222" s="172"/>
      <c r="D222" s="172"/>
      <c r="E222" s="172"/>
      <c r="F222" s="173">
        <f>F86-F220</f>
        <v>256310</v>
      </c>
    </row>
  </sheetData>
  <sheetProtection formatCells="0" formatColumns="0" formatRows="0" insertColumns="0" insertHyperlinks="0" deleteColumns="0" deleteRows="0" selectLockedCells="1" sort="0" autoFilter="0" pivotTables="0"/>
  <mergeCells count="2">
    <mergeCell ref="A3:F3"/>
    <mergeCell ref="A2:F2"/>
  </mergeCells>
  <pageMargins left="0.23622047244094491" right="0.23622047244094491" top="0.74803149606299213" bottom="0.74803149606299213" header="0.31496062992125984" footer="0.31496062992125984"/>
  <pageSetup scale="91" fitToHeight="5" orientation="portrait" r:id="rId1"/>
  <rowBreaks count="1" manualBreakCount="1">
    <brk id="162"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83"/>
  <sheetViews>
    <sheetView workbookViewId="0">
      <selection activeCell="A24" sqref="A24"/>
    </sheetView>
  </sheetViews>
  <sheetFormatPr defaultRowHeight="14.25" x14ac:dyDescent="0.45"/>
  <cols>
    <col min="1" max="1" width="38.3984375" customWidth="1"/>
    <col min="5" max="5" width="10.73046875" bestFit="1" customWidth="1"/>
  </cols>
  <sheetData>
    <row r="1" spans="1:8" ht="24.4" x14ac:dyDescent="0.9">
      <c r="A1" s="395"/>
      <c r="B1" s="395"/>
      <c r="C1" s="395"/>
      <c r="D1" s="395"/>
      <c r="E1" s="395"/>
      <c r="F1" s="39"/>
      <c r="G1" s="39"/>
    </row>
    <row r="2" spans="1:8" ht="24.4" x14ac:dyDescent="0.9">
      <c r="A2" s="395" t="s">
        <v>357</v>
      </c>
      <c r="B2" s="395"/>
      <c r="C2" s="395"/>
      <c r="D2" s="395"/>
      <c r="E2" s="395"/>
      <c r="F2" s="41"/>
      <c r="G2" s="41"/>
      <c r="H2" s="41"/>
    </row>
    <row r="3" spans="1:8" ht="24.4" x14ac:dyDescent="0.9">
      <c r="A3" s="396" t="str">
        <f>'2.Budget Grant Calculation'!A2:G2</f>
        <v>PPP School Budget 2023/24</v>
      </c>
      <c r="B3" s="396"/>
      <c r="C3" s="396"/>
      <c r="D3" s="396"/>
      <c r="E3" s="396"/>
      <c r="F3" s="40"/>
      <c r="G3" s="40"/>
      <c r="H3" s="40"/>
    </row>
    <row r="4" spans="1:8" ht="23.25" x14ac:dyDescent="0.7">
      <c r="A4" s="82" t="str">
        <f>'2.Budget Grant Calculation'!B3</f>
        <v>Voluntary Secondary School</v>
      </c>
      <c r="C4" s="82"/>
      <c r="D4" s="83"/>
      <c r="E4" s="84"/>
    </row>
    <row r="5" spans="1:8" ht="23.25" x14ac:dyDescent="0.7">
      <c r="A5" s="82" t="str">
        <f>'2.Budget Grant Calculation'!B4</f>
        <v>12345Q</v>
      </c>
      <c r="C5" s="82"/>
      <c r="D5" s="83"/>
      <c r="E5" s="84"/>
    </row>
    <row r="6" spans="1:8" ht="23.25" x14ac:dyDescent="0.7">
      <c r="A6" s="81"/>
      <c r="B6" s="82"/>
      <c r="C6" s="82"/>
      <c r="D6" s="83"/>
      <c r="E6" s="84"/>
    </row>
    <row r="7" spans="1:8" ht="21" x14ac:dyDescent="0.65">
      <c r="A7" s="175" t="s">
        <v>18</v>
      </c>
      <c r="B7" s="176"/>
      <c r="C7" s="176"/>
      <c r="D7" s="176"/>
      <c r="E7" s="176" t="s">
        <v>31</v>
      </c>
      <c r="F7" s="55"/>
    </row>
    <row r="8" spans="1:8" ht="20.25" x14ac:dyDescent="0.55000000000000004">
      <c r="A8" s="80" t="s">
        <v>19</v>
      </c>
      <c r="B8" s="80"/>
      <c r="C8" s="80"/>
      <c r="D8" s="80"/>
      <c r="E8" s="80">
        <v>0</v>
      </c>
      <c r="F8" s="55"/>
    </row>
    <row r="9" spans="1:8" ht="20.25" x14ac:dyDescent="0.55000000000000004">
      <c r="A9" s="80" t="s">
        <v>20</v>
      </c>
      <c r="B9" s="80"/>
      <c r="C9" s="80"/>
      <c r="D9" s="80"/>
      <c r="E9" s="80">
        <v>0</v>
      </c>
      <c r="F9" s="55"/>
    </row>
    <row r="10" spans="1:8" ht="20.25" x14ac:dyDescent="0.55000000000000004">
      <c r="A10" s="80" t="s">
        <v>21</v>
      </c>
      <c r="B10" s="80"/>
      <c r="C10" s="80"/>
      <c r="D10" s="80"/>
      <c r="E10" s="80">
        <v>0</v>
      </c>
      <c r="F10" s="55"/>
    </row>
    <row r="11" spans="1:8" ht="20.25" x14ac:dyDescent="0.55000000000000004">
      <c r="A11" s="55"/>
      <c r="B11" s="55"/>
      <c r="C11" s="55"/>
      <c r="D11" s="55"/>
      <c r="E11" s="88">
        <f>SUM(E8:E10)</f>
        <v>0</v>
      </c>
      <c r="F11" s="55"/>
    </row>
    <row r="12" spans="1:8" ht="20.25" x14ac:dyDescent="0.55000000000000004">
      <c r="A12" s="177" t="s">
        <v>236</v>
      </c>
      <c r="B12" s="176"/>
      <c r="C12" s="176"/>
      <c r="D12" s="176"/>
      <c r="E12" s="176"/>
      <c r="F12" s="55"/>
    </row>
    <row r="13" spans="1:8" ht="20.25" x14ac:dyDescent="0.55000000000000004">
      <c r="A13" s="80" t="s">
        <v>22</v>
      </c>
      <c r="B13" s="80"/>
      <c r="C13" s="80"/>
      <c r="D13" s="80"/>
      <c r="E13" s="80">
        <v>0</v>
      </c>
      <c r="F13" s="55"/>
    </row>
    <row r="14" spans="1:8" ht="20.25" x14ac:dyDescent="0.55000000000000004">
      <c r="A14" s="80" t="s">
        <v>58</v>
      </c>
      <c r="B14" s="80"/>
      <c r="C14" s="80"/>
      <c r="D14" s="80"/>
      <c r="E14" s="80">
        <v>0</v>
      </c>
      <c r="F14" s="55"/>
    </row>
    <row r="15" spans="1:8" ht="20.25" x14ac:dyDescent="0.55000000000000004">
      <c r="A15" s="80" t="s">
        <v>34</v>
      </c>
      <c r="B15" s="80"/>
      <c r="C15" s="80"/>
      <c r="D15" s="80"/>
      <c r="E15" s="80">
        <v>0</v>
      </c>
      <c r="F15" s="55"/>
    </row>
    <row r="16" spans="1:8" ht="20.25" x14ac:dyDescent="0.55000000000000004">
      <c r="A16" s="55"/>
      <c r="B16" s="55"/>
      <c r="C16" s="55"/>
      <c r="D16" s="55"/>
      <c r="E16" s="88">
        <f>SUM(E13:E15)</f>
        <v>0</v>
      </c>
      <c r="F16" s="55"/>
    </row>
    <row r="17" spans="1:6" ht="20.25" x14ac:dyDescent="0.55000000000000004">
      <c r="A17" s="55"/>
      <c r="B17" s="55"/>
      <c r="C17" s="55"/>
      <c r="D17" s="55"/>
      <c r="E17" s="55"/>
      <c r="F17" s="55"/>
    </row>
    <row r="18" spans="1:6" ht="20.25" x14ac:dyDescent="0.55000000000000004">
      <c r="A18" s="177" t="s">
        <v>37</v>
      </c>
      <c r="B18" s="176"/>
      <c r="C18" s="176"/>
      <c r="D18" s="176"/>
      <c r="E18" s="176"/>
      <c r="F18" s="55"/>
    </row>
    <row r="19" spans="1:6" ht="20.25" x14ac:dyDescent="0.55000000000000004">
      <c r="A19" s="80" t="s">
        <v>23</v>
      </c>
      <c r="B19" s="80"/>
      <c r="C19" s="80"/>
      <c r="D19" s="80"/>
      <c r="E19" s="80">
        <v>0</v>
      </c>
      <c r="F19" s="55"/>
    </row>
    <row r="20" spans="1:6" ht="20.25" x14ac:dyDescent="0.55000000000000004">
      <c r="A20" s="80" t="s">
        <v>57</v>
      </c>
      <c r="B20" s="80"/>
      <c r="C20" s="80"/>
      <c r="D20" s="80"/>
      <c r="E20" s="80">
        <v>0</v>
      </c>
      <c r="F20" s="55"/>
    </row>
    <row r="21" spans="1:6" ht="20.25" x14ac:dyDescent="0.55000000000000004">
      <c r="A21" s="80" t="s">
        <v>34</v>
      </c>
      <c r="B21" s="80"/>
      <c r="C21" s="80"/>
      <c r="D21" s="80"/>
      <c r="E21" s="80">
        <v>0</v>
      </c>
      <c r="F21" s="55"/>
    </row>
    <row r="22" spans="1:6" ht="20.25" x14ac:dyDescent="0.55000000000000004">
      <c r="A22" s="55"/>
      <c r="B22" s="55"/>
      <c r="C22" s="55"/>
      <c r="D22" s="55"/>
      <c r="E22" s="88">
        <f>SUM(E19:E21)</f>
        <v>0</v>
      </c>
      <c r="F22" s="55"/>
    </row>
    <row r="23" spans="1:6" ht="20.25" x14ac:dyDescent="0.55000000000000004">
      <c r="A23" s="178" t="s">
        <v>358</v>
      </c>
      <c r="B23" s="179"/>
      <c r="C23" s="179"/>
      <c r="D23" s="179"/>
      <c r="E23" s="180">
        <f>E11+E16-E22</f>
        <v>0</v>
      </c>
      <c r="F23" s="55"/>
    </row>
    <row r="24" spans="1:6" x14ac:dyDescent="0.45">
      <c r="A24" s="56"/>
      <c r="B24" s="56"/>
      <c r="C24" s="56"/>
      <c r="D24" s="56"/>
      <c r="E24" s="56"/>
      <c r="F24" s="56"/>
    </row>
    <row r="25" spans="1:6" x14ac:dyDescent="0.45">
      <c r="A25" s="13"/>
      <c r="B25" s="13"/>
      <c r="C25" s="13"/>
      <c r="D25" s="13"/>
      <c r="E25" s="13"/>
      <c r="F25" s="13"/>
    </row>
    <row r="26" spans="1:6" x14ac:dyDescent="0.45">
      <c r="A26" s="13"/>
      <c r="B26" s="13"/>
      <c r="C26" s="13"/>
      <c r="D26" s="13"/>
      <c r="E26" s="13"/>
      <c r="F26" s="13"/>
    </row>
    <row r="27" spans="1:6" x14ac:dyDescent="0.45">
      <c r="A27" s="13"/>
      <c r="B27" s="13"/>
      <c r="C27" s="13"/>
      <c r="D27" s="13"/>
      <c r="E27" s="13"/>
      <c r="F27" s="13"/>
    </row>
    <row r="28" spans="1:6" x14ac:dyDescent="0.45">
      <c r="A28" s="13"/>
      <c r="B28" s="13"/>
      <c r="C28" s="13"/>
      <c r="D28" s="13"/>
      <c r="E28" s="13"/>
      <c r="F28" s="13"/>
    </row>
    <row r="29" spans="1:6" x14ac:dyDescent="0.45">
      <c r="A29" s="13"/>
      <c r="B29" s="13"/>
      <c r="C29" s="13"/>
      <c r="D29" s="13"/>
      <c r="E29" s="13"/>
      <c r="F29" s="13"/>
    </row>
    <row r="30" spans="1:6" x14ac:dyDescent="0.45">
      <c r="A30" s="13"/>
      <c r="B30" s="13"/>
      <c r="C30" s="13"/>
      <c r="D30" s="13"/>
      <c r="E30" s="13"/>
      <c r="F30" s="13"/>
    </row>
    <row r="31" spans="1:6" x14ac:dyDescent="0.45">
      <c r="A31" s="13"/>
      <c r="B31" s="13"/>
      <c r="C31" s="13"/>
      <c r="D31" s="13"/>
      <c r="E31" s="13"/>
      <c r="F31" s="13"/>
    </row>
    <row r="32" spans="1:6" x14ac:dyDescent="0.45">
      <c r="A32" s="13"/>
      <c r="B32" s="13"/>
      <c r="C32" s="13"/>
      <c r="D32" s="13"/>
      <c r="E32" s="13"/>
      <c r="F32" s="13"/>
    </row>
    <row r="33" spans="1:6" x14ac:dyDescent="0.45">
      <c r="A33" s="13"/>
      <c r="B33" s="13"/>
      <c r="C33" s="13"/>
      <c r="D33" s="13"/>
      <c r="E33" s="13"/>
      <c r="F33" s="13"/>
    </row>
    <row r="34" spans="1:6" x14ac:dyDescent="0.45">
      <c r="A34" s="13"/>
      <c r="B34" s="13"/>
      <c r="C34" s="13"/>
      <c r="D34" s="13"/>
      <c r="E34" s="13"/>
      <c r="F34" s="13"/>
    </row>
    <row r="35" spans="1:6" x14ac:dyDescent="0.45">
      <c r="A35" s="13"/>
      <c r="B35" s="13"/>
      <c r="C35" s="13"/>
      <c r="D35" s="13"/>
      <c r="E35" s="13"/>
      <c r="F35" s="13"/>
    </row>
    <row r="36" spans="1:6" x14ac:dyDescent="0.45">
      <c r="A36" s="13"/>
      <c r="B36" s="13"/>
      <c r="C36" s="13"/>
      <c r="D36" s="13"/>
      <c r="E36" s="13"/>
      <c r="F36" s="13"/>
    </row>
    <row r="37" spans="1:6" x14ac:dyDescent="0.45">
      <c r="A37" s="13"/>
      <c r="B37" s="13"/>
      <c r="C37" s="13"/>
      <c r="D37" s="13"/>
      <c r="E37" s="13"/>
      <c r="F37" s="13"/>
    </row>
    <row r="38" spans="1:6" x14ac:dyDescent="0.45">
      <c r="A38" s="13"/>
      <c r="B38" s="13"/>
      <c r="C38" s="13"/>
      <c r="D38" s="13"/>
      <c r="E38" s="13"/>
      <c r="F38" s="13"/>
    </row>
    <row r="39" spans="1:6" x14ac:dyDescent="0.45">
      <c r="A39" s="13"/>
      <c r="B39" s="13"/>
      <c r="C39" s="13"/>
      <c r="D39" s="13"/>
      <c r="E39" s="13"/>
      <c r="F39" s="13"/>
    </row>
    <row r="40" spans="1:6" x14ac:dyDescent="0.45">
      <c r="A40" s="13"/>
      <c r="B40" s="13"/>
      <c r="C40" s="13"/>
      <c r="D40" s="13"/>
      <c r="E40" s="13"/>
      <c r="F40" s="13"/>
    </row>
    <row r="41" spans="1:6" x14ac:dyDescent="0.45">
      <c r="A41" s="13"/>
      <c r="B41" s="13"/>
      <c r="C41" s="13"/>
      <c r="D41" s="13"/>
      <c r="E41" s="13"/>
      <c r="F41" s="13"/>
    </row>
    <row r="42" spans="1:6" x14ac:dyDescent="0.45">
      <c r="A42" s="13"/>
      <c r="B42" s="13"/>
      <c r="C42" s="13"/>
      <c r="D42" s="13"/>
      <c r="E42" s="13"/>
      <c r="F42" s="13"/>
    </row>
    <row r="43" spans="1:6" x14ac:dyDescent="0.45">
      <c r="A43" s="13"/>
      <c r="B43" s="13"/>
      <c r="C43" s="13"/>
      <c r="D43" s="13"/>
      <c r="E43" s="13"/>
      <c r="F43" s="13"/>
    </row>
    <row r="44" spans="1:6" x14ac:dyDescent="0.45">
      <c r="A44" s="13"/>
      <c r="B44" s="13"/>
      <c r="C44" s="13"/>
      <c r="D44" s="13"/>
      <c r="E44" s="13"/>
      <c r="F44" s="13"/>
    </row>
    <row r="45" spans="1:6" x14ac:dyDescent="0.45">
      <c r="A45" s="13"/>
      <c r="B45" s="13"/>
      <c r="C45" s="13"/>
      <c r="D45" s="13"/>
      <c r="E45" s="13"/>
      <c r="F45" s="13"/>
    </row>
    <row r="46" spans="1:6" x14ac:dyDescent="0.45">
      <c r="A46" s="13"/>
      <c r="B46" s="13"/>
      <c r="C46" s="13"/>
      <c r="D46" s="13"/>
      <c r="E46" s="13"/>
      <c r="F46" s="13"/>
    </row>
    <row r="47" spans="1:6" x14ac:dyDescent="0.45">
      <c r="A47" s="13"/>
      <c r="B47" s="13"/>
      <c r="C47" s="13"/>
      <c r="D47" s="13"/>
      <c r="E47" s="13"/>
      <c r="F47" s="13"/>
    </row>
    <row r="48" spans="1:6" x14ac:dyDescent="0.45">
      <c r="A48" s="13"/>
      <c r="B48" s="13"/>
      <c r="C48" s="13"/>
      <c r="D48" s="13"/>
      <c r="E48" s="13"/>
      <c r="F48" s="13"/>
    </row>
    <row r="49" spans="1:6" x14ac:dyDescent="0.45">
      <c r="A49" s="13"/>
      <c r="B49" s="13"/>
      <c r="C49" s="13"/>
      <c r="D49" s="13"/>
      <c r="E49" s="13"/>
      <c r="F49" s="13"/>
    </row>
    <row r="50" spans="1:6" x14ac:dyDescent="0.45">
      <c r="A50" s="13"/>
      <c r="B50" s="13"/>
      <c r="C50" s="13"/>
      <c r="D50" s="13"/>
      <c r="E50" s="13"/>
      <c r="F50" s="13"/>
    </row>
    <row r="51" spans="1:6" x14ac:dyDescent="0.45">
      <c r="A51" s="13"/>
      <c r="B51" s="13"/>
      <c r="C51" s="13"/>
      <c r="D51" s="13"/>
      <c r="E51" s="13"/>
      <c r="F51" s="13"/>
    </row>
    <row r="52" spans="1:6" x14ac:dyDescent="0.45">
      <c r="A52" s="13"/>
      <c r="B52" s="13"/>
      <c r="C52" s="13"/>
      <c r="D52" s="13"/>
      <c r="E52" s="13"/>
      <c r="F52" s="13"/>
    </row>
    <row r="53" spans="1:6" x14ac:dyDescent="0.45">
      <c r="A53" s="13"/>
      <c r="B53" s="13"/>
      <c r="C53" s="13"/>
      <c r="D53" s="13"/>
      <c r="E53" s="13"/>
      <c r="F53" s="13"/>
    </row>
    <row r="54" spans="1:6" x14ac:dyDescent="0.45">
      <c r="A54" s="13"/>
      <c r="B54" s="13"/>
      <c r="C54" s="13"/>
      <c r="D54" s="13"/>
      <c r="E54" s="13"/>
      <c r="F54" s="13"/>
    </row>
    <row r="55" spans="1:6" x14ac:dyDescent="0.45">
      <c r="A55" s="13"/>
      <c r="B55" s="13"/>
      <c r="C55" s="13"/>
      <c r="D55" s="13"/>
      <c r="E55" s="13"/>
      <c r="F55" s="13"/>
    </row>
    <row r="56" spans="1:6" x14ac:dyDescent="0.45">
      <c r="A56" s="13"/>
      <c r="B56" s="13"/>
      <c r="C56" s="13"/>
      <c r="D56" s="13"/>
    </row>
    <row r="57" spans="1:6" x14ac:dyDescent="0.45">
      <c r="A57" s="13"/>
      <c r="B57" s="13"/>
      <c r="C57" s="13"/>
      <c r="D57" s="13"/>
    </row>
    <row r="58" spans="1:6" x14ac:dyDescent="0.45">
      <c r="A58" s="13"/>
      <c r="B58" s="13"/>
      <c r="C58" s="13"/>
      <c r="D58" s="13"/>
    </row>
    <row r="59" spans="1:6" x14ac:dyDescent="0.45">
      <c r="A59" s="13"/>
      <c r="B59" s="13"/>
      <c r="C59" s="13"/>
      <c r="D59" s="13"/>
    </row>
    <row r="60" spans="1:6" x14ac:dyDescent="0.45">
      <c r="A60" s="13"/>
      <c r="B60" s="13"/>
      <c r="C60" s="13"/>
      <c r="D60" s="13"/>
    </row>
    <row r="61" spans="1:6" x14ac:dyDescent="0.45">
      <c r="A61" s="13"/>
      <c r="B61" s="13"/>
      <c r="C61" s="13"/>
      <c r="D61" s="13"/>
    </row>
    <row r="62" spans="1:6" x14ac:dyDescent="0.45">
      <c r="A62" s="13"/>
      <c r="B62" s="13"/>
      <c r="C62" s="13"/>
      <c r="D62" s="13"/>
    </row>
    <row r="63" spans="1:6" x14ac:dyDescent="0.45">
      <c r="A63" s="13"/>
      <c r="B63" s="13"/>
      <c r="C63" s="13"/>
      <c r="D63" s="13"/>
    </row>
    <row r="64" spans="1:6" x14ac:dyDescent="0.45">
      <c r="A64" s="13"/>
      <c r="B64" s="13"/>
      <c r="C64" s="13"/>
      <c r="D64" s="13"/>
    </row>
    <row r="65" spans="1:4" x14ac:dyDescent="0.45">
      <c r="A65" s="13"/>
      <c r="B65" s="13"/>
      <c r="C65" s="13"/>
      <c r="D65" s="13"/>
    </row>
    <row r="66" spans="1:4" x14ac:dyDescent="0.45">
      <c r="A66" s="13"/>
      <c r="B66" s="13"/>
      <c r="C66" s="13"/>
      <c r="D66" s="13"/>
    </row>
    <row r="67" spans="1:4" x14ac:dyDescent="0.45">
      <c r="A67" s="13"/>
      <c r="B67" s="13"/>
      <c r="C67" s="13"/>
      <c r="D67" s="13"/>
    </row>
    <row r="68" spans="1:4" x14ac:dyDescent="0.45">
      <c r="A68" s="13"/>
      <c r="B68" s="13"/>
      <c r="C68" s="13"/>
      <c r="D68" s="13"/>
    </row>
    <row r="69" spans="1:4" x14ac:dyDescent="0.45">
      <c r="A69" s="13"/>
      <c r="B69" s="13"/>
      <c r="C69" s="13"/>
      <c r="D69" s="13"/>
    </row>
    <row r="70" spans="1:4" x14ac:dyDescent="0.45">
      <c r="A70" s="13"/>
      <c r="B70" s="13"/>
      <c r="C70" s="13"/>
      <c r="D70" s="13"/>
    </row>
    <row r="71" spans="1:4" x14ac:dyDescent="0.45">
      <c r="A71" s="13"/>
      <c r="B71" s="13"/>
      <c r="C71" s="13"/>
      <c r="D71" s="13"/>
    </row>
    <row r="72" spans="1:4" x14ac:dyDescent="0.45">
      <c r="A72" s="13"/>
      <c r="B72" s="13"/>
      <c r="C72" s="13"/>
      <c r="D72" s="13"/>
    </row>
    <row r="73" spans="1:4" x14ac:dyDescent="0.45">
      <c r="A73" s="13"/>
      <c r="B73" s="13"/>
      <c r="C73" s="13"/>
      <c r="D73" s="13"/>
    </row>
    <row r="74" spans="1:4" x14ac:dyDescent="0.45">
      <c r="A74" s="13"/>
      <c r="B74" s="13"/>
      <c r="C74" s="13"/>
      <c r="D74" s="13"/>
    </row>
    <row r="75" spans="1:4" x14ac:dyDescent="0.45">
      <c r="A75" s="13"/>
      <c r="B75" s="13"/>
      <c r="C75" s="13"/>
      <c r="D75" s="13"/>
    </row>
    <row r="76" spans="1:4" x14ac:dyDescent="0.45">
      <c r="A76" s="13"/>
      <c r="B76" s="13"/>
      <c r="C76" s="13"/>
      <c r="D76" s="13"/>
    </row>
    <row r="77" spans="1:4" x14ac:dyDescent="0.45">
      <c r="A77" s="13"/>
      <c r="B77" s="13"/>
      <c r="C77" s="13"/>
      <c r="D77" s="13"/>
    </row>
    <row r="78" spans="1:4" x14ac:dyDescent="0.45">
      <c r="A78" s="13"/>
      <c r="B78" s="13"/>
      <c r="C78" s="13"/>
      <c r="D78" s="13"/>
    </row>
    <row r="79" spans="1:4" x14ac:dyDescent="0.45">
      <c r="A79" s="13"/>
      <c r="B79" s="13"/>
      <c r="C79" s="13"/>
      <c r="D79" s="13"/>
    </row>
    <row r="80" spans="1:4" x14ac:dyDescent="0.45">
      <c r="A80" s="13"/>
      <c r="B80" s="13"/>
      <c r="C80" s="13"/>
      <c r="D80" s="13"/>
    </row>
    <row r="81" spans="1:4" x14ac:dyDescent="0.45">
      <c r="A81" s="13"/>
      <c r="B81" s="13"/>
      <c r="C81" s="13"/>
      <c r="D81" s="13"/>
    </row>
    <row r="82" spans="1:4" x14ac:dyDescent="0.45">
      <c r="A82" s="13"/>
      <c r="B82" s="13"/>
      <c r="C82" s="13"/>
      <c r="D82" s="13"/>
    </row>
    <row r="83" spans="1:4" x14ac:dyDescent="0.45">
      <c r="A83" s="13"/>
      <c r="B83" s="13"/>
      <c r="C83" s="13"/>
      <c r="D83" s="13"/>
    </row>
  </sheetData>
  <sheetProtection formatCells="0" formatColumns="0" formatRows="0" insertColumns="0" insertRows="0" insertHyperlinks="0" deleteColumns="0" deleteRows="0" selectLockedCells="1" sort="0" autoFilter="0" pivotTables="0"/>
  <mergeCells count="3">
    <mergeCell ref="A1:E1"/>
    <mergeCell ref="A2:E2"/>
    <mergeCell ref="A3:E3"/>
  </mergeCells>
  <pageMargins left="0.25" right="0.25"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18"/>
  <sheetViews>
    <sheetView workbookViewId="0">
      <selection activeCell="A14" sqref="A14"/>
    </sheetView>
  </sheetViews>
  <sheetFormatPr defaultRowHeight="14.25" x14ac:dyDescent="0.45"/>
  <cols>
    <col min="1" max="1" width="69" customWidth="1"/>
    <col min="2" max="2" width="13" bestFit="1" customWidth="1"/>
    <col min="4" max="4" width="22.59765625" bestFit="1" customWidth="1"/>
  </cols>
  <sheetData>
    <row r="1" spans="1:10" ht="24.75" x14ac:dyDescent="0.9">
      <c r="A1" s="181" t="s">
        <v>154</v>
      </c>
      <c r="B1" s="54"/>
      <c r="C1" s="54"/>
      <c r="D1" s="54"/>
      <c r="E1" s="54"/>
      <c r="F1" s="54"/>
      <c r="G1" s="54"/>
      <c r="I1" s="39"/>
    </row>
    <row r="2" spans="1:10" ht="24.75" x14ac:dyDescent="0.9">
      <c r="A2" s="182" t="str">
        <f>'2.Budget Grant Calculation'!A2:G2</f>
        <v>PPP School Budget 2023/24</v>
      </c>
      <c r="B2" s="51"/>
      <c r="C2" s="51"/>
      <c r="D2" s="51"/>
      <c r="E2" s="51"/>
      <c r="F2" s="51"/>
      <c r="G2" s="51"/>
      <c r="I2" s="41"/>
      <c r="J2" s="41"/>
    </row>
    <row r="3" spans="1:10" ht="24.75" x14ac:dyDescent="0.9">
      <c r="A3" s="51"/>
      <c r="B3" s="51"/>
      <c r="C3" s="51"/>
      <c r="D3" s="51"/>
      <c r="E3" s="51"/>
      <c r="F3" s="51"/>
      <c r="G3" s="51"/>
      <c r="I3" s="41"/>
      <c r="J3" s="41"/>
    </row>
    <row r="4" spans="1:10" ht="22.9" x14ac:dyDescent="0.65">
      <c r="A4" s="183" t="str">
        <f>'2.Budget Grant Calculation'!B3</f>
        <v>Voluntary Secondary School</v>
      </c>
      <c r="C4" s="52"/>
      <c r="D4" s="52"/>
      <c r="E4" s="52"/>
      <c r="F4" s="52"/>
      <c r="G4" s="53"/>
    </row>
    <row r="5" spans="1:10" ht="22.9" x14ac:dyDescent="0.65">
      <c r="A5" s="183" t="str">
        <f>'2.Budget Grant Calculation'!B4</f>
        <v>12345Q</v>
      </c>
      <c r="C5" s="52"/>
      <c r="D5" s="52"/>
      <c r="E5" s="52"/>
      <c r="F5" s="52"/>
      <c r="G5" s="53"/>
    </row>
    <row r="6" spans="1:10" ht="21" x14ac:dyDescent="0.65">
      <c r="A6" s="19"/>
      <c r="B6" s="9"/>
      <c r="C6" s="9"/>
      <c r="D6" s="9"/>
      <c r="E6" s="9"/>
      <c r="F6" s="9"/>
    </row>
    <row r="7" spans="1:10" ht="21" x14ac:dyDescent="0.65">
      <c r="A7" s="261" t="s">
        <v>359</v>
      </c>
      <c r="B7" s="87">
        <f>'4. Opening Bank  Position'!E23</f>
        <v>0</v>
      </c>
      <c r="C7" s="9"/>
      <c r="E7" s="9"/>
      <c r="F7" s="9"/>
    </row>
    <row r="8" spans="1:10" ht="21" x14ac:dyDescent="0.65">
      <c r="A8" s="80"/>
      <c r="B8" s="87"/>
      <c r="C8" s="9"/>
      <c r="E8" s="9"/>
      <c r="F8" s="9"/>
    </row>
    <row r="9" spans="1:10" ht="21" x14ac:dyDescent="0.65">
      <c r="A9" s="80" t="s">
        <v>24</v>
      </c>
      <c r="B9" s="87">
        <f>'3. Income &amp; Expenditure Budget'!F86</f>
        <v>292440.5</v>
      </c>
      <c r="C9" s="9"/>
      <c r="E9" s="9"/>
      <c r="F9" s="9"/>
    </row>
    <row r="10" spans="1:10" ht="21" x14ac:dyDescent="0.65">
      <c r="A10" s="80"/>
      <c r="B10" s="87"/>
      <c r="C10" s="9"/>
      <c r="E10" s="9"/>
      <c r="F10" s="9"/>
    </row>
    <row r="11" spans="1:10" ht="21" x14ac:dyDescent="0.65">
      <c r="A11" s="80" t="s">
        <v>25</v>
      </c>
      <c r="B11" s="87">
        <f>'3. Income &amp; Expenditure Budget'!F220</f>
        <v>36130.5</v>
      </c>
      <c r="C11" s="9"/>
      <c r="E11" s="9"/>
      <c r="F11" s="9"/>
    </row>
    <row r="12" spans="1:10" ht="21.4" thickBot="1" x14ac:dyDescent="0.7">
      <c r="A12" s="19"/>
      <c r="B12" s="86"/>
      <c r="C12" s="9"/>
      <c r="E12" s="9"/>
      <c r="F12" s="9"/>
    </row>
    <row r="13" spans="1:10" ht="21.4" thickBot="1" x14ac:dyDescent="0.7">
      <c r="A13" s="211" t="s">
        <v>360</v>
      </c>
      <c r="B13" s="212">
        <f>B7+B9-B11</f>
        <v>256310</v>
      </c>
      <c r="C13" s="9"/>
      <c r="E13" s="9"/>
      <c r="F13" s="9"/>
    </row>
    <row r="14" spans="1:10" ht="21" x14ac:dyDescent="0.65">
      <c r="A14" s="19"/>
      <c r="B14" s="9"/>
      <c r="C14" s="9"/>
      <c r="D14" s="10"/>
      <c r="E14" s="9"/>
      <c r="F14" s="9"/>
    </row>
    <row r="15" spans="1:10" ht="21" x14ac:dyDescent="0.65">
      <c r="A15" s="19"/>
      <c r="B15" s="9"/>
      <c r="C15" s="9"/>
      <c r="D15" s="10"/>
      <c r="E15" s="9"/>
      <c r="F15" s="9"/>
    </row>
    <row r="16" spans="1:10" ht="21" x14ac:dyDescent="0.65">
      <c r="A16" s="19"/>
      <c r="B16" s="9"/>
      <c r="C16" s="9"/>
      <c r="D16" s="10"/>
      <c r="E16" s="9"/>
      <c r="F16" s="9"/>
    </row>
    <row r="17" spans="1:6" ht="21" x14ac:dyDescent="0.65">
      <c r="A17" s="9"/>
      <c r="B17" s="9"/>
      <c r="C17" s="9"/>
      <c r="D17" s="9"/>
      <c r="E17" s="9"/>
      <c r="F17" s="9"/>
    </row>
    <row r="18" spans="1:6" ht="21" x14ac:dyDescent="0.65">
      <c r="A18" s="9"/>
      <c r="B18" s="9"/>
      <c r="C18" s="9"/>
      <c r="D18" s="9"/>
      <c r="E18" s="9"/>
      <c r="F18" s="9"/>
    </row>
  </sheetData>
  <sheetProtection formatCells="0" formatColumns="0" formatRows="0" insertColumns="0" insertRows="0" insertHyperlinks="0" deleteColumns="0" deleteRows="0" selectLockedCells="1" sort="0" autoFilter="0" pivotTables="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6"/>
  <sheetViews>
    <sheetView workbookViewId="0">
      <selection activeCell="B7" sqref="B7"/>
    </sheetView>
  </sheetViews>
  <sheetFormatPr defaultRowHeight="14.25" x14ac:dyDescent="0.45"/>
  <cols>
    <col min="1" max="1" width="15.59765625" customWidth="1"/>
    <col min="2" max="2" width="13.1328125" customWidth="1"/>
    <col min="4" max="4" width="34.3984375" customWidth="1"/>
  </cols>
  <sheetData>
    <row r="1" spans="1:7" ht="21" x14ac:dyDescent="0.65">
      <c r="A1" s="400" t="s">
        <v>48</v>
      </c>
      <c r="B1" s="401"/>
      <c r="C1" s="401"/>
      <c r="D1" s="401"/>
      <c r="E1" s="401"/>
      <c r="F1" s="401"/>
      <c r="G1" s="402"/>
    </row>
    <row r="2" spans="1:7" ht="18.399999999999999" thickBot="1" x14ac:dyDescent="0.6">
      <c r="A2" s="409" t="str">
        <f>'2.Budget Grant Calculation'!A2:G2</f>
        <v>PPP School Budget 2023/24</v>
      </c>
      <c r="B2" s="410"/>
      <c r="C2" s="410"/>
      <c r="D2" s="410"/>
      <c r="E2" s="410"/>
      <c r="F2" s="410"/>
      <c r="G2" s="411"/>
    </row>
    <row r="3" spans="1:7" ht="18.399999999999999" thickBot="1" x14ac:dyDescent="0.6">
      <c r="A3" s="85"/>
      <c r="B3" s="85"/>
    </row>
    <row r="4" spans="1:7" ht="18.75" customHeight="1" x14ac:dyDescent="0.55000000000000004">
      <c r="A4" s="403" t="str">
        <f>'2.Budget Grant Calculation'!B3</f>
        <v>Voluntary Secondary School</v>
      </c>
      <c r="B4" s="404"/>
      <c r="C4" s="404"/>
      <c r="D4" s="404"/>
      <c r="E4" s="404"/>
      <c r="F4" s="404"/>
      <c r="G4" s="405"/>
    </row>
    <row r="5" spans="1:7" ht="18.75" customHeight="1" thickBot="1" x14ac:dyDescent="0.6">
      <c r="A5" s="406" t="str">
        <f>'2.Budget Grant Calculation'!B4</f>
        <v>12345Q</v>
      </c>
      <c r="B5" s="407"/>
      <c r="C5" s="407"/>
      <c r="D5" s="407"/>
      <c r="E5" s="407"/>
      <c r="F5" s="407"/>
      <c r="G5" s="408"/>
    </row>
    <row r="6" spans="1:7" ht="20.25" thickBot="1" x14ac:dyDescent="0.55000000000000004">
      <c r="A6" s="37"/>
    </row>
    <row r="7" spans="1:7" ht="18" x14ac:dyDescent="0.55000000000000004">
      <c r="A7" s="313" t="s">
        <v>204</v>
      </c>
      <c r="B7" s="314" t="s">
        <v>235</v>
      </c>
      <c r="C7" s="58"/>
      <c r="D7" s="58"/>
      <c r="E7" s="58"/>
      <c r="F7" s="58"/>
      <c r="G7" s="315" t="s">
        <v>205</v>
      </c>
    </row>
    <row r="8" spans="1:7" ht="30" customHeight="1" thickBot="1" x14ac:dyDescent="0.6">
      <c r="A8" s="294"/>
      <c r="B8" s="82"/>
      <c r="G8" s="316" t="s">
        <v>31</v>
      </c>
    </row>
    <row r="9" spans="1:7" ht="17.100000000000001" customHeight="1" x14ac:dyDescent="0.55000000000000004">
      <c r="A9" s="294"/>
      <c r="B9" s="82">
        <v>3900</v>
      </c>
      <c r="C9" s="397" t="s">
        <v>206</v>
      </c>
      <c r="D9" s="398"/>
      <c r="E9" s="398"/>
      <c r="F9" s="399"/>
      <c r="G9" s="317"/>
    </row>
    <row r="10" spans="1:7" ht="17.100000000000001" customHeight="1" x14ac:dyDescent="0.55000000000000004">
      <c r="A10" s="294"/>
      <c r="B10" s="82">
        <v>3901</v>
      </c>
      <c r="C10" s="318" t="s">
        <v>207</v>
      </c>
      <c r="D10" s="319"/>
      <c r="E10" s="319"/>
      <c r="F10" s="320"/>
      <c r="G10" s="317"/>
    </row>
    <row r="11" spans="1:7" ht="17.100000000000001" customHeight="1" x14ac:dyDescent="0.55000000000000004">
      <c r="A11" s="294"/>
      <c r="B11" s="82">
        <v>3903</v>
      </c>
      <c r="C11" s="397" t="s">
        <v>208</v>
      </c>
      <c r="D11" s="398"/>
      <c r="E11" s="398"/>
      <c r="F11" s="399"/>
      <c r="G11" s="321"/>
    </row>
    <row r="12" spans="1:7" ht="17.100000000000001" customHeight="1" x14ac:dyDescent="0.55000000000000004">
      <c r="A12" s="294"/>
      <c r="B12" s="82">
        <v>3902</v>
      </c>
      <c r="C12" s="397" t="s">
        <v>209</v>
      </c>
      <c r="D12" s="398"/>
      <c r="E12" s="398"/>
      <c r="F12" s="399"/>
      <c r="G12" s="321"/>
    </row>
    <row r="13" spans="1:7" ht="17.100000000000001" customHeight="1" x14ac:dyDescent="0.55000000000000004">
      <c r="A13" s="294"/>
      <c r="B13" s="82">
        <v>3907</v>
      </c>
      <c r="C13" s="397" t="s">
        <v>210</v>
      </c>
      <c r="D13" s="398"/>
      <c r="E13" s="398"/>
      <c r="F13" s="399"/>
      <c r="G13" s="321"/>
    </row>
    <row r="14" spans="1:7" ht="17.100000000000001" customHeight="1" thickBot="1" x14ac:dyDescent="0.6">
      <c r="A14" s="294"/>
      <c r="B14" s="82">
        <v>3904</v>
      </c>
      <c r="C14" s="397" t="s">
        <v>211</v>
      </c>
      <c r="D14" s="398"/>
      <c r="E14" s="398"/>
      <c r="F14" s="399"/>
      <c r="G14" s="323"/>
    </row>
    <row r="15" spans="1:7" ht="17.100000000000001" customHeight="1" thickBot="1" x14ac:dyDescent="0.6">
      <c r="A15" s="294" t="s">
        <v>28</v>
      </c>
      <c r="B15" s="82"/>
      <c r="G15" s="148">
        <f>SUM(G9:G14)</f>
        <v>0</v>
      </c>
    </row>
    <row r="16" spans="1:7" ht="17.100000000000001" customHeight="1" x14ac:dyDescent="0.55000000000000004">
      <c r="A16" s="294"/>
      <c r="B16" s="82"/>
      <c r="G16" s="61"/>
    </row>
    <row r="17" spans="1:7" ht="17.100000000000001" customHeight="1" x14ac:dyDescent="0.55000000000000004">
      <c r="A17" s="294" t="s">
        <v>212</v>
      </c>
      <c r="B17" s="82"/>
      <c r="G17" s="61"/>
    </row>
    <row r="18" spans="1:7" ht="17.100000000000001" customHeight="1" x14ac:dyDescent="0.55000000000000004">
      <c r="A18" s="294"/>
      <c r="B18" s="82">
        <v>3940</v>
      </c>
      <c r="C18" s="397" t="s">
        <v>213</v>
      </c>
      <c r="D18" s="398"/>
      <c r="E18" s="398"/>
      <c r="F18" s="399"/>
      <c r="G18" s="321"/>
    </row>
    <row r="19" spans="1:7" ht="17.100000000000001" customHeight="1" x14ac:dyDescent="0.55000000000000004">
      <c r="A19" s="294"/>
      <c r="B19" s="82">
        <v>3940</v>
      </c>
      <c r="C19" s="397" t="s">
        <v>214</v>
      </c>
      <c r="D19" s="398"/>
      <c r="E19" s="398"/>
      <c r="F19" s="399"/>
      <c r="G19" s="321"/>
    </row>
    <row r="20" spans="1:7" ht="30" customHeight="1" x14ac:dyDescent="0.55000000000000004">
      <c r="A20" s="294"/>
      <c r="B20" s="82">
        <v>3940</v>
      </c>
      <c r="C20" s="397" t="s">
        <v>215</v>
      </c>
      <c r="D20" s="398"/>
      <c r="E20" s="398"/>
      <c r="F20" s="399"/>
      <c r="G20" s="321"/>
    </row>
    <row r="21" spans="1:7" ht="17.100000000000001" customHeight="1" x14ac:dyDescent="0.55000000000000004">
      <c r="A21" s="294"/>
      <c r="B21" s="82">
        <v>1420</v>
      </c>
      <c r="C21" s="397" t="s">
        <v>216</v>
      </c>
      <c r="D21" s="398"/>
      <c r="E21" s="398"/>
      <c r="F21" s="399"/>
      <c r="G21" s="321"/>
    </row>
    <row r="22" spans="1:7" ht="17.100000000000001" customHeight="1" x14ac:dyDescent="0.55000000000000004">
      <c r="A22" s="294"/>
      <c r="B22" s="82">
        <v>1460</v>
      </c>
      <c r="C22" s="397" t="s">
        <v>217</v>
      </c>
      <c r="D22" s="398"/>
      <c r="E22" s="398"/>
      <c r="F22" s="399"/>
      <c r="G22" s="321"/>
    </row>
    <row r="23" spans="1:7" ht="17.100000000000001" customHeight="1" x14ac:dyDescent="0.55000000000000004">
      <c r="A23" s="294"/>
      <c r="B23" s="82">
        <v>3940</v>
      </c>
      <c r="C23" s="397" t="s">
        <v>13</v>
      </c>
      <c r="D23" s="398"/>
      <c r="E23" s="398"/>
      <c r="F23" s="399"/>
      <c r="G23" s="321"/>
    </row>
    <row r="24" spans="1:7" ht="17.100000000000001" customHeight="1" x14ac:dyDescent="0.55000000000000004">
      <c r="A24" s="294"/>
      <c r="B24" s="82">
        <v>3940</v>
      </c>
      <c r="C24" s="397" t="s">
        <v>218</v>
      </c>
      <c r="D24" s="398"/>
      <c r="E24" s="398"/>
      <c r="F24" s="399"/>
      <c r="G24" s="321"/>
    </row>
    <row r="25" spans="1:7" ht="17.100000000000001" customHeight="1" x14ac:dyDescent="0.55000000000000004">
      <c r="A25" s="294"/>
      <c r="B25" s="82">
        <v>3940</v>
      </c>
      <c r="C25" s="318" t="s">
        <v>219</v>
      </c>
      <c r="D25" s="319"/>
      <c r="E25" s="319"/>
      <c r="F25" s="320"/>
      <c r="G25" s="323"/>
    </row>
    <row r="26" spans="1:7" ht="17.100000000000001" customHeight="1" thickBot="1" x14ac:dyDescent="0.6">
      <c r="A26" s="294"/>
      <c r="B26" s="82">
        <v>3940</v>
      </c>
      <c r="C26" s="397" t="s">
        <v>220</v>
      </c>
      <c r="D26" s="398"/>
      <c r="E26" s="398"/>
      <c r="F26" s="399"/>
      <c r="G26" s="323"/>
    </row>
    <row r="27" spans="1:7" ht="17.100000000000001" customHeight="1" thickBot="1" x14ac:dyDescent="0.6">
      <c r="A27" s="294" t="s">
        <v>28</v>
      </c>
      <c r="B27" s="82"/>
      <c r="G27" s="148">
        <f>SUM(G18:G26)</f>
        <v>0</v>
      </c>
    </row>
    <row r="28" spans="1:7" ht="17.100000000000001" customHeight="1" thickBot="1" x14ac:dyDescent="0.6">
      <c r="A28" s="294"/>
      <c r="B28" s="82"/>
      <c r="G28" s="61"/>
    </row>
    <row r="29" spans="1:7" ht="17.100000000000001" customHeight="1" thickBot="1" x14ac:dyDescent="0.6">
      <c r="A29" s="294" t="s">
        <v>221</v>
      </c>
      <c r="B29" s="82"/>
      <c r="G29" s="148">
        <f>G15-G27</f>
        <v>0</v>
      </c>
    </row>
    <row r="30" spans="1:7" ht="17.100000000000001" customHeight="1" thickBot="1" x14ac:dyDescent="0.5">
      <c r="A30" s="322"/>
      <c r="B30" s="66"/>
      <c r="C30" s="66"/>
      <c r="D30" s="66"/>
      <c r="E30" s="66"/>
      <c r="F30" s="66"/>
      <c r="G30" s="292"/>
    </row>
    <row r="31" spans="1:7" x14ac:dyDescent="0.45">
      <c r="B31" s="11"/>
    </row>
    <row r="32" spans="1:7" x14ac:dyDescent="0.45">
      <c r="B32" s="11"/>
    </row>
    <row r="33" spans="2:2" x14ac:dyDescent="0.45">
      <c r="B33" s="11"/>
    </row>
    <row r="34" spans="2:2" x14ac:dyDescent="0.45">
      <c r="B34" s="11"/>
    </row>
    <row r="35" spans="2:2" x14ac:dyDescent="0.45">
      <c r="B35" s="11"/>
    </row>
    <row r="36" spans="2:2" x14ac:dyDescent="0.45">
      <c r="B36" s="11"/>
    </row>
  </sheetData>
  <mergeCells count="17">
    <mergeCell ref="A1:G1"/>
    <mergeCell ref="A4:G4"/>
    <mergeCell ref="A5:G5"/>
    <mergeCell ref="A2:G2"/>
    <mergeCell ref="C14:F14"/>
    <mergeCell ref="C11:F11"/>
    <mergeCell ref="C12:F12"/>
    <mergeCell ref="C13:F13"/>
    <mergeCell ref="C9:F9"/>
    <mergeCell ref="C26:F26"/>
    <mergeCell ref="C18:F18"/>
    <mergeCell ref="C19:F19"/>
    <mergeCell ref="C23:F23"/>
    <mergeCell ref="C24:F24"/>
    <mergeCell ref="C20:F20"/>
    <mergeCell ref="C21:F21"/>
    <mergeCell ref="C22:F22"/>
  </mergeCells>
  <pageMargins left="0.31496062992125984" right="0.31496062992125984"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R216"/>
  <sheetViews>
    <sheetView workbookViewId="0">
      <selection activeCell="S10" sqref="S1:T1048576"/>
    </sheetView>
  </sheetViews>
  <sheetFormatPr defaultRowHeight="14.25" x14ac:dyDescent="0.45"/>
  <cols>
    <col min="2" max="2" width="47" bestFit="1" customWidth="1"/>
    <col min="6" max="6" width="12.265625" customWidth="1"/>
    <col min="7" max="18" width="9.59765625" customWidth="1"/>
  </cols>
  <sheetData>
    <row r="1" spans="1:18" ht="18" x14ac:dyDescent="0.55000000000000004">
      <c r="A1" s="412" t="str">
        <f>'2.Budget Grant Calculation'!B3</f>
        <v>Voluntary Secondary School</v>
      </c>
      <c r="B1" s="412"/>
      <c r="C1" s="412"/>
      <c r="D1" s="412"/>
      <c r="E1" s="412"/>
      <c r="F1" s="412"/>
      <c r="G1" s="412"/>
      <c r="H1" s="412"/>
      <c r="I1" s="412"/>
      <c r="J1" s="412"/>
      <c r="K1" s="412"/>
      <c r="L1" s="412"/>
      <c r="M1" s="412"/>
      <c r="N1" s="412"/>
      <c r="O1" s="412"/>
      <c r="P1" s="412"/>
      <c r="Q1" s="412"/>
      <c r="R1" s="412"/>
    </row>
    <row r="2" spans="1:18" ht="18" x14ac:dyDescent="0.55000000000000004">
      <c r="A2" s="82" t="str">
        <f>'2.Budget Grant Calculation'!A2</f>
        <v>PPP School Budget 2023/24</v>
      </c>
    </row>
    <row r="3" spans="1:18" ht="18" x14ac:dyDescent="0.55000000000000004">
      <c r="A3" s="82" t="s">
        <v>234</v>
      </c>
    </row>
    <row r="4" spans="1:18" ht="14.65" thickBot="1" x14ac:dyDescent="0.5">
      <c r="A4" s="72"/>
      <c r="B4" s="73"/>
      <c r="C4" s="72"/>
      <c r="D4" s="3"/>
      <c r="F4" s="36"/>
    </row>
    <row r="5" spans="1:18" s="42" customFormat="1" ht="18.399999999999999" thickBot="1" x14ac:dyDescent="0.6">
      <c r="A5" s="213"/>
      <c r="B5" s="155" t="s">
        <v>0</v>
      </c>
      <c r="C5" s="214"/>
      <c r="D5" s="214"/>
      <c r="E5" s="214"/>
      <c r="F5" s="215" t="s">
        <v>88</v>
      </c>
      <c r="G5" s="216" t="s">
        <v>89</v>
      </c>
      <c r="H5" s="216" t="s">
        <v>90</v>
      </c>
      <c r="I5" s="216" t="s">
        <v>91</v>
      </c>
      <c r="J5" s="216" t="s">
        <v>92</v>
      </c>
      <c r="K5" s="216" t="s">
        <v>93</v>
      </c>
      <c r="L5" s="216" t="s">
        <v>94</v>
      </c>
      <c r="M5" s="216" t="s">
        <v>95</v>
      </c>
      <c r="N5" s="216" t="s">
        <v>96</v>
      </c>
      <c r="O5" s="216" t="s">
        <v>97</v>
      </c>
      <c r="P5" s="216" t="s">
        <v>98</v>
      </c>
      <c r="Q5" s="216" t="s">
        <v>99</v>
      </c>
      <c r="R5" s="216" t="s">
        <v>100</v>
      </c>
    </row>
    <row r="6" spans="1:18" ht="14.65" thickBot="1" x14ac:dyDescent="0.5">
      <c r="A6" s="151"/>
      <c r="B6" s="47"/>
      <c r="C6" s="47"/>
      <c r="D6" s="47"/>
      <c r="E6" s="47"/>
      <c r="F6" s="204"/>
      <c r="G6" s="205"/>
      <c r="H6" s="205"/>
      <c r="I6" s="205"/>
      <c r="J6" s="205"/>
      <c r="K6" s="205"/>
      <c r="L6" s="205"/>
      <c r="M6" s="205"/>
      <c r="N6" s="205"/>
      <c r="O6" s="205"/>
      <c r="P6" s="205"/>
      <c r="Q6" s="205"/>
      <c r="R6" s="205"/>
    </row>
    <row r="7" spans="1:18" ht="14.65" thickBot="1" x14ac:dyDescent="0.5">
      <c r="A7" s="111" t="s">
        <v>1</v>
      </c>
      <c r="B7" s="110"/>
      <c r="C7" s="107"/>
      <c r="D7" s="107"/>
      <c r="E7" s="108"/>
      <c r="F7" s="206"/>
      <c r="G7" s="204"/>
      <c r="H7" s="204"/>
      <c r="I7" s="204"/>
      <c r="J7" s="204"/>
      <c r="K7" s="204"/>
      <c r="L7" s="204"/>
      <c r="M7" s="204"/>
      <c r="N7" s="204"/>
      <c r="O7" s="204"/>
      <c r="P7" s="204"/>
      <c r="Q7" s="204"/>
      <c r="R7" s="204"/>
    </row>
    <row r="8" spans="1:18" x14ac:dyDescent="0.45">
      <c r="A8" s="106">
        <v>3010</v>
      </c>
      <c r="B8" s="92" t="s">
        <v>2</v>
      </c>
      <c r="C8" s="74"/>
      <c r="D8" s="74"/>
      <c r="E8" s="113"/>
      <c r="F8" s="164">
        <f>'3. Income &amp; Expenditure Budget'!F14</f>
        <v>133668</v>
      </c>
      <c r="G8" s="204"/>
      <c r="H8" s="204"/>
      <c r="I8" s="204"/>
      <c r="J8" s="204"/>
      <c r="K8" s="204"/>
      <c r="L8" s="204"/>
      <c r="M8" s="204"/>
      <c r="N8" s="204"/>
      <c r="O8" s="204"/>
      <c r="P8" s="204"/>
      <c r="Q8" s="204"/>
      <c r="R8" s="204"/>
    </row>
    <row r="9" spans="1:18" x14ac:dyDescent="0.45">
      <c r="A9" s="99">
        <v>3050</v>
      </c>
      <c r="B9" s="93" t="s">
        <v>346</v>
      </c>
      <c r="C9" s="248"/>
      <c r="D9" s="75"/>
      <c r="E9" s="114"/>
      <c r="F9" s="165">
        <f>'3. Income &amp; Expenditure Budget'!F15</f>
        <v>94963.5</v>
      </c>
      <c r="G9" s="204"/>
      <c r="H9" s="204"/>
      <c r="I9" s="204"/>
      <c r="J9" s="204"/>
      <c r="K9" s="204"/>
      <c r="L9" s="204"/>
      <c r="M9" s="204"/>
      <c r="N9" s="204"/>
      <c r="O9" s="204"/>
      <c r="P9" s="204"/>
      <c r="Q9" s="204"/>
      <c r="R9" s="204"/>
    </row>
    <row r="10" spans="1:18" x14ac:dyDescent="0.45">
      <c r="A10" s="100">
        <v>3100</v>
      </c>
      <c r="B10" s="94" t="s">
        <v>3</v>
      </c>
      <c r="C10" s="247" t="s">
        <v>172</v>
      </c>
      <c r="D10" s="112"/>
      <c r="E10" s="115"/>
      <c r="F10" s="165">
        <f>'3. Income &amp; Expenditure Budget'!F16</f>
        <v>23275</v>
      </c>
      <c r="G10" s="204"/>
      <c r="H10" s="204"/>
      <c r="I10" s="204"/>
      <c r="J10" s="204"/>
      <c r="K10" s="204"/>
      <c r="L10" s="204"/>
      <c r="M10" s="204"/>
      <c r="N10" s="204"/>
      <c r="O10" s="204"/>
      <c r="P10" s="204"/>
      <c r="Q10" s="204"/>
      <c r="R10" s="204"/>
    </row>
    <row r="11" spans="1:18" x14ac:dyDescent="0.45">
      <c r="A11" s="100">
        <v>3130</v>
      </c>
      <c r="B11" s="94" t="s">
        <v>4</v>
      </c>
      <c r="C11" s="248"/>
      <c r="D11" s="75"/>
      <c r="E11" s="114"/>
      <c r="F11" s="165">
        <f>'3. Income &amp; Expenditure Budget'!F17</f>
        <v>0</v>
      </c>
      <c r="G11" s="204"/>
      <c r="H11" s="204"/>
      <c r="I11" s="204"/>
      <c r="J11" s="204"/>
      <c r="K11" s="204"/>
      <c r="L11" s="204"/>
      <c r="M11" s="204"/>
      <c r="N11" s="204"/>
      <c r="O11" s="204"/>
      <c r="P11" s="204"/>
      <c r="Q11" s="204"/>
      <c r="R11" s="204"/>
    </row>
    <row r="12" spans="1:18" x14ac:dyDescent="0.45">
      <c r="A12" s="100">
        <v>3140</v>
      </c>
      <c r="B12" s="98" t="s">
        <v>156</v>
      </c>
      <c r="C12" s="248"/>
      <c r="D12" s="75"/>
      <c r="E12" s="114"/>
      <c r="F12" s="230">
        <f>'3. Income &amp; Expenditure Budget'!F18</f>
        <v>0</v>
      </c>
      <c r="G12" s="204"/>
      <c r="H12" s="204"/>
      <c r="I12" s="204"/>
      <c r="J12" s="204"/>
      <c r="K12" s="204"/>
      <c r="L12" s="204"/>
      <c r="M12" s="204"/>
      <c r="N12" s="204"/>
      <c r="O12" s="204"/>
      <c r="P12" s="204"/>
      <c r="Q12" s="204"/>
      <c r="R12" s="204"/>
    </row>
    <row r="13" spans="1:18" x14ac:dyDescent="0.45">
      <c r="A13" s="100">
        <v>3150</v>
      </c>
      <c r="B13" s="92" t="s">
        <v>150</v>
      </c>
      <c r="C13" s="75"/>
      <c r="D13" s="75"/>
      <c r="E13" s="114"/>
      <c r="F13" s="165">
        <f>'3. Income &amp; Expenditure Budget'!F19</f>
        <v>13536</v>
      </c>
      <c r="G13" s="204"/>
      <c r="H13" s="204"/>
      <c r="I13" s="204"/>
      <c r="J13" s="204"/>
      <c r="K13" s="204"/>
      <c r="L13" s="204"/>
      <c r="M13" s="204"/>
      <c r="N13" s="204"/>
      <c r="O13" s="204"/>
      <c r="P13" s="204"/>
      <c r="Q13" s="204"/>
      <c r="R13" s="204"/>
    </row>
    <row r="14" spans="1:18" x14ac:dyDescent="0.45">
      <c r="A14" s="106">
        <v>3155</v>
      </c>
      <c r="B14" s="92" t="s">
        <v>263</v>
      </c>
      <c r="C14" s="75"/>
      <c r="D14" s="75"/>
      <c r="E14" s="114"/>
      <c r="F14" s="230">
        <f>'3. Income &amp; Expenditure Budget'!F20</f>
        <v>0</v>
      </c>
      <c r="G14" s="204"/>
      <c r="H14" s="204"/>
      <c r="I14" s="204"/>
      <c r="J14" s="204"/>
      <c r="K14" s="204"/>
      <c r="L14" s="204"/>
      <c r="M14" s="204"/>
      <c r="N14" s="204"/>
      <c r="O14" s="204"/>
      <c r="P14" s="204"/>
      <c r="Q14" s="204"/>
      <c r="R14" s="204"/>
    </row>
    <row r="15" spans="1:18" x14ac:dyDescent="0.45">
      <c r="A15" s="100">
        <v>3170</v>
      </c>
      <c r="B15" s="92" t="s">
        <v>50</v>
      </c>
      <c r="C15" s="75"/>
      <c r="D15" s="75"/>
      <c r="E15" s="114"/>
      <c r="F15" s="230">
        <f>'3. Income &amp; Expenditure Budget'!F21</f>
        <v>0</v>
      </c>
      <c r="G15" s="204"/>
      <c r="H15" s="204"/>
      <c r="I15" s="204"/>
      <c r="J15" s="204"/>
      <c r="K15" s="204"/>
      <c r="L15" s="204"/>
      <c r="M15" s="204"/>
      <c r="N15" s="204"/>
      <c r="O15" s="204"/>
      <c r="P15" s="204"/>
      <c r="Q15" s="204"/>
      <c r="R15" s="204"/>
    </row>
    <row r="16" spans="1:18" x14ac:dyDescent="0.45">
      <c r="A16" s="106">
        <v>3171</v>
      </c>
      <c r="B16" s="92" t="s">
        <v>262</v>
      </c>
      <c r="C16" s="75"/>
      <c r="D16" s="75"/>
      <c r="E16" s="114"/>
      <c r="F16" s="165">
        <f>'3. Income &amp; Expenditure Budget'!F22</f>
        <v>1105</v>
      </c>
      <c r="G16" s="204"/>
      <c r="H16" s="204"/>
      <c r="I16" s="204"/>
      <c r="J16" s="204"/>
      <c r="K16" s="204"/>
      <c r="L16" s="204"/>
      <c r="M16" s="204"/>
      <c r="N16" s="204"/>
      <c r="O16" s="204"/>
      <c r="P16" s="204"/>
      <c r="Q16" s="204"/>
      <c r="R16" s="204"/>
    </row>
    <row r="17" spans="1:18" x14ac:dyDescent="0.45">
      <c r="A17" s="100">
        <v>3190</v>
      </c>
      <c r="B17" s="92" t="s">
        <v>109</v>
      </c>
      <c r="C17" s="75"/>
      <c r="D17" s="75"/>
      <c r="E17" s="114"/>
      <c r="F17" s="165">
        <f>'3. Income &amp; Expenditure Budget'!F23</f>
        <v>0</v>
      </c>
      <c r="G17" s="204"/>
      <c r="H17" s="204"/>
      <c r="I17" s="204"/>
      <c r="J17" s="204"/>
      <c r="K17" s="204"/>
      <c r="L17" s="204"/>
      <c r="M17" s="204"/>
      <c r="N17" s="204"/>
      <c r="O17" s="204"/>
      <c r="P17" s="204"/>
      <c r="Q17" s="204"/>
      <c r="R17" s="204"/>
    </row>
    <row r="18" spans="1:18" x14ac:dyDescent="0.45">
      <c r="A18" s="100">
        <v>3200</v>
      </c>
      <c r="B18" s="92" t="s">
        <v>120</v>
      </c>
      <c r="C18" s="75"/>
      <c r="D18" s="75"/>
      <c r="E18" s="114"/>
      <c r="F18" s="165">
        <f>'3. Income &amp; Expenditure Budget'!F24</f>
        <v>1520</v>
      </c>
      <c r="G18" s="204"/>
      <c r="H18" s="204"/>
      <c r="I18" s="204"/>
      <c r="J18" s="204"/>
      <c r="K18" s="204"/>
      <c r="L18" s="204"/>
      <c r="M18" s="204"/>
      <c r="N18" s="204"/>
      <c r="O18" s="204"/>
      <c r="P18" s="204"/>
      <c r="Q18" s="204"/>
      <c r="R18" s="204"/>
    </row>
    <row r="19" spans="1:18" x14ac:dyDescent="0.45">
      <c r="A19" s="100">
        <v>3210</v>
      </c>
      <c r="B19" s="92" t="s">
        <v>121</v>
      </c>
      <c r="C19" s="75"/>
      <c r="D19" s="75"/>
      <c r="E19" s="114"/>
      <c r="F19" s="165">
        <f>'3. Income &amp; Expenditure Budget'!F25</f>
        <v>3473</v>
      </c>
      <c r="G19" s="204"/>
      <c r="H19" s="204"/>
      <c r="I19" s="204"/>
      <c r="J19" s="204"/>
      <c r="K19" s="204"/>
      <c r="L19" s="204"/>
      <c r="M19" s="204"/>
      <c r="N19" s="204"/>
      <c r="O19" s="204"/>
      <c r="P19" s="204"/>
      <c r="Q19" s="204"/>
      <c r="R19" s="204"/>
    </row>
    <row r="20" spans="1:18" x14ac:dyDescent="0.45">
      <c r="A20" s="100">
        <v>3220</v>
      </c>
      <c r="B20" s="92" t="s">
        <v>5</v>
      </c>
      <c r="C20" s="75"/>
      <c r="D20" s="75"/>
      <c r="E20" s="114"/>
      <c r="F20" s="165">
        <f>'3. Income &amp; Expenditure Budget'!F26</f>
        <v>0</v>
      </c>
      <c r="G20" s="204"/>
      <c r="H20" s="204"/>
      <c r="I20" s="204"/>
      <c r="J20" s="204"/>
      <c r="K20" s="204"/>
      <c r="L20" s="204"/>
      <c r="M20" s="204"/>
      <c r="N20" s="204"/>
      <c r="O20" s="204"/>
      <c r="P20" s="204"/>
      <c r="Q20" s="204"/>
      <c r="R20" s="204"/>
    </row>
    <row r="21" spans="1:18" x14ac:dyDescent="0.45">
      <c r="A21" s="100">
        <v>3230</v>
      </c>
      <c r="B21" s="92" t="s">
        <v>132</v>
      </c>
      <c r="C21" s="75"/>
      <c r="D21" s="75"/>
      <c r="E21" s="114"/>
      <c r="F21" s="230">
        <f>'3. Income &amp; Expenditure Budget'!F27</f>
        <v>0</v>
      </c>
      <c r="G21" s="204"/>
      <c r="H21" s="204"/>
      <c r="I21" s="204"/>
      <c r="J21" s="204"/>
      <c r="K21" s="204"/>
      <c r="L21" s="204"/>
      <c r="M21" s="204"/>
      <c r="N21" s="204"/>
      <c r="O21" s="204"/>
      <c r="P21" s="204"/>
      <c r="Q21" s="204"/>
      <c r="R21" s="204"/>
    </row>
    <row r="22" spans="1:18" x14ac:dyDescent="0.45">
      <c r="A22" s="100">
        <v>3240</v>
      </c>
      <c r="B22" s="92" t="s">
        <v>149</v>
      </c>
      <c r="C22" s="75"/>
      <c r="D22" s="75"/>
      <c r="E22" s="114"/>
      <c r="F22" s="165">
        <f>'3. Income &amp; Expenditure Budget'!F28</f>
        <v>20874</v>
      </c>
      <c r="G22" s="204"/>
      <c r="H22" s="204"/>
      <c r="I22" s="204"/>
      <c r="J22" s="204"/>
      <c r="K22" s="204"/>
      <c r="L22" s="204"/>
      <c r="M22" s="204"/>
      <c r="N22" s="204"/>
      <c r="O22" s="204"/>
      <c r="P22" s="204"/>
      <c r="Q22" s="204"/>
      <c r="R22" s="204"/>
    </row>
    <row r="23" spans="1:18" x14ac:dyDescent="0.45">
      <c r="A23" s="100">
        <v>3245</v>
      </c>
      <c r="B23" s="92" t="s">
        <v>110</v>
      </c>
      <c r="C23" s="75"/>
      <c r="D23" s="75"/>
      <c r="E23" s="114"/>
      <c r="F23" s="165">
        <f>'3. Income &amp; Expenditure Budget'!F29</f>
        <v>26</v>
      </c>
      <c r="G23" s="204"/>
      <c r="H23" s="204"/>
      <c r="I23" s="204"/>
      <c r="J23" s="204"/>
      <c r="K23" s="204"/>
      <c r="L23" s="204"/>
      <c r="M23" s="204"/>
      <c r="N23" s="204"/>
      <c r="O23" s="204"/>
      <c r="P23" s="204"/>
      <c r="Q23" s="204"/>
      <c r="R23" s="204"/>
    </row>
    <row r="24" spans="1:18" x14ac:dyDescent="0.45">
      <c r="A24" s="101">
        <v>3255</v>
      </c>
      <c r="B24" s="92" t="s">
        <v>148</v>
      </c>
      <c r="C24" s="75"/>
      <c r="D24" s="75"/>
      <c r="E24" s="114"/>
      <c r="F24" s="230">
        <f>'3. Income &amp; Expenditure Budget'!F30</f>
        <v>0</v>
      </c>
      <c r="G24" s="204"/>
      <c r="H24" s="204"/>
      <c r="I24" s="204"/>
      <c r="J24" s="204"/>
      <c r="K24" s="204"/>
      <c r="L24" s="204"/>
      <c r="M24" s="204"/>
      <c r="N24" s="204"/>
      <c r="O24" s="204"/>
      <c r="P24" s="204"/>
      <c r="Q24" s="204"/>
      <c r="R24" s="204"/>
    </row>
    <row r="25" spans="1:18" x14ac:dyDescent="0.45">
      <c r="A25" s="106">
        <v>3260</v>
      </c>
      <c r="B25" s="92" t="s">
        <v>147</v>
      </c>
      <c r="C25" s="75"/>
      <c r="D25" s="75"/>
      <c r="E25" s="114"/>
      <c r="F25" s="230">
        <f>'3. Income &amp; Expenditure Budget'!F31</f>
        <v>0</v>
      </c>
      <c r="G25" s="204"/>
      <c r="H25" s="204"/>
      <c r="I25" s="204"/>
      <c r="J25" s="204"/>
      <c r="K25" s="204"/>
      <c r="L25" s="204"/>
      <c r="M25" s="204"/>
      <c r="N25" s="204"/>
      <c r="O25" s="204"/>
      <c r="P25" s="204"/>
      <c r="Q25" s="204"/>
      <c r="R25" s="204"/>
    </row>
    <row r="26" spans="1:18" x14ac:dyDescent="0.45">
      <c r="A26" s="101">
        <v>3275</v>
      </c>
      <c r="B26" s="92" t="s">
        <v>146</v>
      </c>
      <c r="C26" s="76"/>
      <c r="D26" s="75"/>
      <c r="E26" s="114"/>
      <c r="F26" s="230">
        <f>'3. Income &amp; Expenditure Budget'!F32</f>
        <v>0</v>
      </c>
      <c r="G26" s="204"/>
      <c r="H26" s="204"/>
      <c r="I26" s="204"/>
      <c r="J26" s="204"/>
      <c r="K26" s="204"/>
      <c r="L26" s="204"/>
      <c r="M26" s="204"/>
      <c r="N26" s="204"/>
      <c r="O26" s="204"/>
      <c r="P26" s="204"/>
      <c r="Q26" s="204"/>
      <c r="R26" s="204"/>
    </row>
    <row r="27" spans="1:18" x14ac:dyDescent="0.45">
      <c r="A27" s="106">
        <v>3276</v>
      </c>
      <c r="B27" s="92" t="s">
        <v>145</v>
      </c>
      <c r="C27" s="76"/>
      <c r="D27" s="78"/>
      <c r="E27" s="116"/>
      <c r="F27" s="230">
        <f>'3. Income &amp; Expenditure Budget'!F33</f>
        <v>0</v>
      </c>
      <c r="G27" s="204"/>
      <c r="H27" s="204"/>
      <c r="I27" s="204"/>
      <c r="J27" s="204"/>
      <c r="K27" s="204"/>
      <c r="L27" s="204"/>
      <c r="M27" s="204"/>
      <c r="N27" s="204"/>
      <c r="O27" s="204"/>
      <c r="P27" s="204"/>
      <c r="Q27" s="204"/>
      <c r="R27" s="204"/>
    </row>
    <row r="28" spans="1:18" x14ac:dyDescent="0.45">
      <c r="A28" s="102">
        <v>3290</v>
      </c>
      <c r="B28" s="92" t="s">
        <v>174</v>
      </c>
      <c r="C28" s="77"/>
      <c r="D28" s="78"/>
      <c r="E28" s="116"/>
      <c r="F28" s="165">
        <f>'3. Income &amp; Expenditure Budget'!F34</f>
        <v>0</v>
      </c>
      <c r="G28" s="204"/>
      <c r="H28" s="204"/>
      <c r="I28" s="204"/>
      <c r="J28" s="204"/>
      <c r="K28" s="204"/>
      <c r="L28" s="204"/>
      <c r="M28" s="204"/>
      <c r="N28" s="204"/>
      <c r="O28" s="204"/>
      <c r="P28" s="204"/>
      <c r="Q28" s="204"/>
      <c r="R28" s="204"/>
    </row>
    <row r="29" spans="1:18" x14ac:dyDescent="0.45">
      <c r="A29" s="102">
        <v>3293</v>
      </c>
      <c r="B29" s="92" t="s">
        <v>158</v>
      </c>
      <c r="C29" s="77"/>
      <c r="D29" s="78"/>
      <c r="E29" s="116"/>
      <c r="F29" s="230">
        <f>'3. Income &amp; Expenditure Budget'!F35</f>
        <v>0</v>
      </c>
      <c r="G29" s="204"/>
      <c r="H29" s="204"/>
      <c r="I29" s="204"/>
      <c r="J29" s="204"/>
      <c r="K29" s="204"/>
      <c r="L29" s="204"/>
      <c r="M29" s="204"/>
      <c r="N29" s="204"/>
      <c r="O29" s="204"/>
      <c r="P29" s="204"/>
      <c r="Q29" s="204"/>
      <c r="R29" s="204"/>
    </row>
    <row r="30" spans="1:18" ht="14.65" thickBot="1" x14ac:dyDescent="0.5">
      <c r="A30" s="102">
        <v>3294</v>
      </c>
      <c r="B30" s="92" t="s">
        <v>116</v>
      </c>
      <c r="C30" s="77"/>
      <c r="D30" s="78"/>
      <c r="E30" s="116"/>
      <c r="F30" s="230">
        <f>'3. Income &amp; Expenditure Budget'!F36</f>
        <v>0</v>
      </c>
      <c r="G30" s="204"/>
      <c r="H30" s="204"/>
      <c r="I30" s="204"/>
      <c r="J30" s="204"/>
      <c r="K30" s="204"/>
      <c r="L30" s="204"/>
      <c r="M30" s="204"/>
      <c r="N30" s="204"/>
      <c r="O30" s="204"/>
      <c r="P30" s="204"/>
      <c r="Q30" s="204"/>
      <c r="R30" s="204"/>
    </row>
    <row r="31" spans="1:18" ht="14.65" thickBot="1" x14ac:dyDescent="0.5">
      <c r="A31" s="111" t="s">
        <v>62</v>
      </c>
      <c r="B31" s="110"/>
      <c r="C31" s="107"/>
      <c r="D31" s="107"/>
      <c r="E31" s="108"/>
      <c r="F31" s="129">
        <f t="shared" ref="F31:R31" si="0">SUM(F8:F30)</f>
        <v>292440.5</v>
      </c>
      <c r="G31" s="207">
        <f t="shared" si="0"/>
        <v>0</v>
      </c>
      <c r="H31" s="207">
        <f t="shared" si="0"/>
        <v>0</v>
      </c>
      <c r="I31" s="207">
        <f t="shared" si="0"/>
        <v>0</v>
      </c>
      <c r="J31" s="207">
        <f t="shared" si="0"/>
        <v>0</v>
      </c>
      <c r="K31" s="207">
        <f t="shared" si="0"/>
        <v>0</v>
      </c>
      <c r="L31" s="207">
        <f t="shared" si="0"/>
        <v>0</v>
      </c>
      <c r="M31" s="207">
        <f t="shared" si="0"/>
        <v>0</v>
      </c>
      <c r="N31" s="207">
        <f t="shared" si="0"/>
        <v>0</v>
      </c>
      <c r="O31" s="207">
        <f t="shared" si="0"/>
        <v>0</v>
      </c>
      <c r="P31" s="207">
        <f t="shared" si="0"/>
        <v>0</v>
      </c>
      <c r="Q31" s="207">
        <f t="shared" si="0"/>
        <v>0</v>
      </c>
      <c r="R31" s="207">
        <f t="shared" si="0"/>
        <v>0</v>
      </c>
    </row>
    <row r="32" spans="1:18" x14ac:dyDescent="0.45">
      <c r="A32" s="349">
        <v>3295</v>
      </c>
      <c r="B32" s="92" t="s">
        <v>144</v>
      </c>
      <c r="C32" s="77"/>
      <c r="D32" s="78"/>
      <c r="E32" s="116"/>
      <c r="F32" s="230">
        <f>'3. Income &amp; Expenditure Budget'!F38</f>
        <v>0</v>
      </c>
      <c r="G32" s="204"/>
      <c r="H32" s="204"/>
      <c r="I32" s="204"/>
      <c r="J32" s="204"/>
      <c r="K32" s="204"/>
      <c r="L32" s="204"/>
      <c r="M32" s="204"/>
      <c r="N32" s="204"/>
      <c r="O32" s="204"/>
      <c r="P32" s="204"/>
      <c r="Q32" s="204"/>
      <c r="R32" s="204"/>
    </row>
    <row r="33" spans="1:18" x14ac:dyDescent="0.45">
      <c r="A33" s="350">
        <v>3296</v>
      </c>
      <c r="B33" s="92" t="s">
        <v>111</v>
      </c>
      <c r="C33" s="77"/>
      <c r="D33" s="78"/>
      <c r="E33" s="116"/>
      <c r="F33" s="230">
        <f>'3. Income &amp; Expenditure Budget'!F39</f>
        <v>0</v>
      </c>
      <c r="G33" s="204"/>
      <c r="H33" s="204"/>
      <c r="I33" s="204"/>
      <c r="J33" s="204"/>
      <c r="K33" s="204"/>
      <c r="L33" s="204"/>
      <c r="M33" s="204"/>
      <c r="N33" s="204"/>
      <c r="O33" s="204"/>
      <c r="P33" s="204"/>
      <c r="Q33" s="204"/>
      <c r="R33" s="204"/>
    </row>
    <row r="34" spans="1:18" x14ac:dyDescent="0.45">
      <c r="A34" s="350">
        <v>3297</v>
      </c>
      <c r="B34" s="92" t="s">
        <v>112</v>
      </c>
      <c r="C34" s="77"/>
      <c r="D34" s="78"/>
      <c r="E34" s="116"/>
      <c r="F34" s="230">
        <f>'3. Income &amp; Expenditure Budget'!F40</f>
        <v>0</v>
      </c>
      <c r="G34" s="204"/>
      <c r="H34" s="204"/>
      <c r="I34" s="204"/>
      <c r="J34" s="204"/>
      <c r="K34" s="204"/>
      <c r="L34" s="204"/>
      <c r="M34" s="204"/>
      <c r="N34" s="204"/>
      <c r="O34" s="204"/>
      <c r="P34" s="204"/>
      <c r="Q34" s="204"/>
      <c r="R34" s="204"/>
    </row>
    <row r="35" spans="1:18" x14ac:dyDescent="0.45">
      <c r="A35" s="350">
        <v>3298</v>
      </c>
      <c r="B35" s="92" t="s">
        <v>113</v>
      </c>
      <c r="C35" s="77"/>
      <c r="D35" s="78"/>
      <c r="E35" s="116"/>
      <c r="F35" s="230">
        <f>'3. Income &amp; Expenditure Budget'!F41</f>
        <v>0</v>
      </c>
      <c r="G35" s="204"/>
      <c r="H35" s="204"/>
      <c r="I35" s="204"/>
      <c r="J35" s="204"/>
      <c r="K35" s="204"/>
      <c r="L35" s="204"/>
      <c r="M35" s="204"/>
      <c r="N35" s="204"/>
      <c r="O35" s="204"/>
      <c r="P35" s="204"/>
      <c r="Q35" s="204"/>
      <c r="R35" s="204"/>
    </row>
    <row r="36" spans="1:18" x14ac:dyDescent="0.45">
      <c r="A36" s="350">
        <v>3299</v>
      </c>
      <c r="B36" s="92" t="s">
        <v>114</v>
      </c>
      <c r="C36" s="77"/>
      <c r="D36" s="78"/>
      <c r="E36" s="116"/>
      <c r="F36" s="230">
        <f>'3. Income &amp; Expenditure Budget'!F42</f>
        <v>0</v>
      </c>
      <c r="G36" s="204"/>
      <c r="H36" s="204"/>
      <c r="I36" s="204"/>
      <c r="J36" s="204"/>
      <c r="K36" s="204"/>
      <c r="L36" s="204"/>
      <c r="M36" s="204"/>
      <c r="N36" s="204"/>
      <c r="O36" s="204"/>
      <c r="P36" s="204"/>
      <c r="Q36" s="204"/>
      <c r="R36" s="204"/>
    </row>
    <row r="37" spans="1:18" x14ac:dyDescent="0.45">
      <c r="A37" s="231" t="s">
        <v>115</v>
      </c>
      <c r="B37" s="231"/>
      <c r="C37" s="231"/>
      <c r="D37" s="231"/>
      <c r="E37" s="232"/>
      <c r="F37" s="207">
        <f>SUM(F32:F36)</f>
        <v>0</v>
      </c>
      <c r="G37" s="207">
        <f t="shared" ref="G37:R37" si="1">SUM(G32:G36)</f>
        <v>0</v>
      </c>
      <c r="H37" s="207">
        <f t="shared" si="1"/>
        <v>0</v>
      </c>
      <c r="I37" s="207">
        <f t="shared" si="1"/>
        <v>0</v>
      </c>
      <c r="J37" s="207">
        <f t="shared" si="1"/>
        <v>0</v>
      </c>
      <c r="K37" s="207">
        <f t="shared" si="1"/>
        <v>0</v>
      </c>
      <c r="L37" s="207">
        <f t="shared" si="1"/>
        <v>0</v>
      </c>
      <c r="M37" s="207">
        <f t="shared" si="1"/>
        <v>0</v>
      </c>
      <c r="N37" s="207">
        <f t="shared" si="1"/>
        <v>0</v>
      </c>
      <c r="O37" s="207">
        <f t="shared" si="1"/>
        <v>0</v>
      </c>
      <c r="P37" s="207">
        <f t="shared" si="1"/>
        <v>0</v>
      </c>
      <c r="Q37" s="207">
        <f t="shared" si="1"/>
        <v>0</v>
      </c>
      <c r="R37" s="207">
        <f t="shared" si="1"/>
        <v>0</v>
      </c>
    </row>
    <row r="38" spans="1:18" ht="14.65" thickBot="1" x14ac:dyDescent="0.5">
      <c r="A38" s="103"/>
      <c r="B38" s="70" t="s">
        <v>51</v>
      </c>
      <c r="D38" s="13"/>
      <c r="E38" s="13"/>
      <c r="F38" s="121"/>
      <c r="G38" s="204"/>
      <c r="H38" s="204"/>
      <c r="I38" s="204"/>
      <c r="J38" s="204"/>
      <c r="K38" s="204"/>
      <c r="L38" s="204"/>
      <c r="M38" s="204"/>
      <c r="N38" s="204"/>
      <c r="O38" s="204"/>
      <c r="P38" s="204"/>
      <c r="Q38" s="204"/>
      <c r="R38" s="204"/>
    </row>
    <row r="39" spans="1:18" ht="14.65" thickBot="1" x14ac:dyDescent="0.5">
      <c r="A39" s="111" t="s">
        <v>67</v>
      </c>
      <c r="B39" s="110"/>
      <c r="C39" s="107"/>
      <c r="D39" s="107"/>
      <c r="E39" s="108"/>
      <c r="F39" s="129"/>
      <c r="G39" s="204"/>
      <c r="H39" s="204"/>
      <c r="I39" s="204"/>
      <c r="J39" s="204"/>
      <c r="K39" s="204"/>
      <c r="L39" s="204"/>
      <c r="M39" s="204"/>
      <c r="N39" s="204"/>
      <c r="O39" s="204"/>
      <c r="P39" s="204"/>
      <c r="Q39" s="204"/>
      <c r="R39" s="204"/>
    </row>
    <row r="40" spans="1:18" x14ac:dyDescent="0.45">
      <c r="A40" s="244">
        <v>3300</v>
      </c>
      <c r="B40" s="92" t="s">
        <v>264</v>
      </c>
      <c r="C40" s="76"/>
      <c r="D40" s="75"/>
      <c r="E40" s="114"/>
      <c r="F40" s="120">
        <f>'3. Income &amp; Expenditure Budget'!F46</f>
        <v>0</v>
      </c>
      <c r="G40" s="204"/>
      <c r="H40" s="204"/>
      <c r="I40" s="204"/>
      <c r="J40" s="204"/>
      <c r="K40" s="204"/>
      <c r="L40" s="204"/>
      <c r="M40" s="204"/>
      <c r="N40" s="204"/>
      <c r="O40" s="204"/>
      <c r="P40" s="204"/>
      <c r="Q40" s="204"/>
      <c r="R40" s="204"/>
    </row>
    <row r="41" spans="1:18" x14ac:dyDescent="0.45">
      <c r="A41" s="104">
        <v>3310</v>
      </c>
      <c r="B41" s="92" t="s">
        <v>265</v>
      </c>
      <c r="C41" s="79"/>
      <c r="D41" s="74"/>
      <c r="E41" s="113"/>
      <c r="F41" s="120">
        <f>'3. Income &amp; Expenditure Budget'!F47</f>
        <v>0</v>
      </c>
      <c r="G41" s="204"/>
      <c r="H41" s="204"/>
      <c r="I41" s="204"/>
      <c r="J41" s="204"/>
      <c r="K41" s="204"/>
      <c r="L41" s="204"/>
      <c r="M41" s="204"/>
      <c r="N41" s="204"/>
      <c r="O41" s="204"/>
      <c r="P41" s="204"/>
      <c r="Q41" s="204"/>
      <c r="R41" s="204"/>
    </row>
    <row r="42" spans="1:18" x14ac:dyDescent="0.45">
      <c r="A42" s="100">
        <v>3330</v>
      </c>
      <c r="B42" s="92" t="s">
        <v>266</v>
      </c>
      <c r="C42" s="76"/>
      <c r="D42" s="75"/>
      <c r="E42" s="114"/>
      <c r="F42" s="120">
        <f>'3. Income &amp; Expenditure Budget'!F48</f>
        <v>0</v>
      </c>
      <c r="G42" s="204"/>
      <c r="H42" s="204"/>
      <c r="I42" s="204"/>
      <c r="J42" s="204"/>
      <c r="K42" s="204"/>
      <c r="L42" s="204"/>
      <c r="M42" s="204"/>
      <c r="N42" s="204"/>
      <c r="O42" s="204"/>
      <c r="P42" s="204"/>
      <c r="Q42" s="204"/>
      <c r="R42" s="204"/>
    </row>
    <row r="43" spans="1:18" x14ac:dyDescent="0.45">
      <c r="A43" s="101">
        <v>3335</v>
      </c>
      <c r="B43" s="92" t="s">
        <v>267</v>
      </c>
      <c r="C43" s="76"/>
      <c r="D43" s="75"/>
      <c r="E43" s="114"/>
      <c r="F43" s="120">
        <f>'3. Income &amp; Expenditure Budget'!F49</f>
        <v>0</v>
      </c>
      <c r="G43" s="204"/>
      <c r="H43" s="204"/>
      <c r="I43" s="204"/>
      <c r="J43" s="204"/>
      <c r="K43" s="204"/>
      <c r="L43" s="204"/>
      <c r="M43" s="204"/>
      <c r="N43" s="204"/>
      <c r="O43" s="204"/>
      <c r="P43" s="204"/>
      <c r="Q43" s="204"/>
      <c r="R43" s="204"/>
    </row>
    <row r="44" spans="1:18" x14ac:dyDescent="0.45">
      <c r="A44" s="101">
        <v>3350</v>
      </c>
      <c r="B44" s="92" t="s">
        <v>268</v>
      </c>
      <c r="C44" s="76"/>
      <c r="D44" s="75"/>
      <c r="E44" s="114"/>
      <c r="F44" s="120">
        <f>'3. Income &amp; Expenditure Budget'!F50</f>
        <v>0</v>
      </c>
      <c r="G44" s="204"/>
      <c r="H44" s="204"/>
      <c r="I44" s="204"/>
      <c r="J44" s="204"/>
      <c r="K44" s="204"/>
      <c r="L44" s="204"/>
      <c r="M44" s="204"/>
      <c r="N44" s="204"/>
      <c r="O44" s="204"/>
      <c r="P44" s="204"/>
      <c r="Q44" s="204"/>
      <c r="R44" s="204"/>
    </row>
    <row r="45" spans="1:18" x14ac:dyDescent="0.45">
      <c r="A45" s="101">
        <v>3370</v>
      </c>
      <c r="B45" s="96" t="s">
        <v>122</v>
      </c>
      <c r="C45" s="76"/>
      <c r="D45" s="75"/>
      <c r="E45" s="114"/>
      <c r="F45" s="120">
        <f>'3. Income &amp; Expenditure Budget'!F51</f>
        <v>0</v>
      </c>
      <c r="G45" s="204"/>
      <c r="H45" s="204"/>
      <c r="I45" s="204"/>
      <c r="J45" s="204"/>
      <c r="K45" s="204"/>
      <c r="L45" s="204"/>
      <c r="M45" s="204"/>
      <c r="N45" s="204"/>
      <c r="O45" s="204"/>
      <c r="P45" s="204"/>
      <c r="Q45" s="204"/>
      <c r="R45" s="204"/>
    </row>
    <row r="46" spans="1:18" x14ac:dyDescent="0.45">
      <c r="A46" s="101">
        <v>3375</v>
      </c>
      <c r="B46" s="95" t="s">
        <v>52</v>
      </c>
      <c r="C46" s="76"/>
      <c r="D46" s="75"/>
      <c r="E46" s="114"/>
      <c r="F46" s="120">
        <f>'3. Income &amp; Expenditure Budget'!F52</f>
        <v>0</v>
      </c>
      <c r="G46" s="204"/>
      <c r="H46" s="204"/>
      <c r="I46" s="204"/>
      <c r="J46" s="204"/>
      <c r="K46" s="204"/>
      <c r="L46" s="204"/>
      <c r="M46" s="204"/>
      <c r="N46" s="204"/>
      <c r="O46" s="204"/>
      <c r="P46" s="204"/>
      <c r="Q46" s="204"/>
      <c r="R46" s="204"/>
    </row>
    <row r="47" spans="1:18" x14ac:dyDescent="0.45">
      <c r="A47" s="106">
        <v>3380</v>
      </c>
      <c r="B47" s="92" t="s">
        <v>270</v>
      </c>
      <c r="C47" s="76"/>
      <c r="D47" s="75"/>
      <c r="E47" s="114"/>
      <c r="F47" s="120">
        <f>'3. Income &amp; Expenditure Budget'!F53</f>
        <v>0</v>
      </c>
      <c r="G47" s="204"/>
      <c r="H47" s="204"/>
      <c r="I47" s="204"/>
      <c r="J47" s="204"/>
      <c r="K47" s="204"/>
      <c r="L47" s="204"/>
      <c r="M47" s="204"/>
      <c r="N47" s="204"/>
      <c r="O47" s="204"/>
      <c r="P47" s="204"/>
      <c r="Q47" s="204"/>
      <c r="R47" s="204"/>
    </row>
    <row r="48" spans="1:18" x14ac:dyDescent="0.45">
      <c r="A48" s="101">
        <v>3390</v>
      </c>
      <c r="B48" s="96" t="s">
        <v>53</v>
      </c>
      <c r="C48" s="76"/>
      <c r="D48" s="75"/>
      <c r="E48" s="114"/>
      <c r="F48" s="120">
        <f>'3. Income &amp; Expenditure Budget'!F54</f>
        <v>0</v>
      </c>
      <c r="G48" s="204"/>
      <c r="H48" s="204"/>
      <c r="I48" s="204"/>
      <c r="J48" s="204"/>
      <c r="K48" s="204"/>
      <c r="L48" s="204"/>
      <c r="M48" s="204"/>
      <c r="N48" s="204"/>
      <c r="O48" s="204"/>
      <c r="P48" s="204"/>
      <c r="Q48" s="204"/>
      <c r="R48" s="204"/>
    </row>
    <row r="49" spans="1:18" x14ac:dyDescent="0.45">
      <c r="A49" s="101">
        <v>3395</v>
      </c>
      <c r="B49" s="96" t="s">
        <v>159</v>
      </c>
      <c r="C49" s="76"/>
      <c r="D49" s="75"/>
      <c r="E49" s="114"/>
      <c r="F49" s="120">
        <f>'3. Income &amp; Expenditure Budget'!F55</f>
        <v>0</v>
      </c>
      <c r="G49" s="204"/>
      <c r="H49" s="204"/>
      <c r="I49" s="204"/>
      <c r="J49" s="204"/>
      <c r="K49" s="204"/>
      <c r="L49" s="204"/>
      <c r="M49" s="204"/>
      <c r="N49" s="204"/>
      <c r="O49" s="204"/>
      <c r="P49" s="204"/>
      <c r="Q49" s="204"/>
      <c r="R49" s="204"/>
    </row>
    <row r="50" spans="1:18" x14ac:dyDescent="0.45">
      <c r="A50" s="100">
        <v>3410</v>
      </c>
      <c r="B50" s="94" t="s">
        <v>81</v>
      </c>
      <c r="C50" s="76"/>
      <c r="D50" s="75"/>
      <c r="E50" s="114"/>
      <c r="F50" s="120">
        <f>'3. Income &amp; Expenditure Budget'!F56</f>
        <v>0</v>
      </c>
      <c r="G50" s="204"/>
      <c r="H50" s="204"/>
      <c r="I50" s="204"/>
      <c r="J50" s="204"/>
      <c r="K50" s="204"/>
      <c r="L50" s="204"/>
      <c r="M50" s="204"/>
      <c r="N50" s="204"/>
      <c r="O50" s="204"/>
      <c r="P50" s="204"/>
      <c r="Q50" s="204"/>
      <c r="R50" s="204"/>
    </row>
    <row r="51" spans="1:18" x14ac:dyDescent="0.45">
      <c r="A51" s="100">
        <v>3420</v>
      </c>
      <c r="B51" s="94" t="s">
        <v>6</v>
      </c>
      <c r="C51" s="76"/>
      <c r="D51" s="75"/>
      <c r="E51" s="114"/>
      <c r="F51" s="120">
        <f>'3. Income &amp; Expenditure Budget'!F57</f>
        <v>0</v>
      </c>
      <c r="G51" s="204"/>
      <c r="H51" s="204"/>
      <c r="I51" s="204"/>
      <c r="J51" s="204"/>
      <c r="K51" s="204"/>
      <c r="L51" s="204"/>
      <c r="M51" s="204"/>
      <c r="N51" s="204"/>
      <c r="O51" s="204"/>
      <c r="P51" s="204"/>
      <c r="Q51" s="204"/>
      <c r="R51" s="204"/>
    </row>
    <row r="52" spans="1:18" x14ac:dyDescent="0.45">
      <c r="A52" s="100">
        <v>3430</v>
      </c>
      <c r="B52" s="94" t="s">
        <v>7</v>
      </c>
      <c r="C52" s="76"/>
      <c r="D52" s="75"/>
      <c r="E52" s="114"/>
      <c r="F52" s="120">
        <f>'3. Income &amp; Expenditure Budget'!F58</f>
        <v>0</v>
      </c>
      <c r="G52" s="204"/>
      <c r="H52" s="204"/>
      <c r="I52" s="204"/>
      <c r="J52" s="204"/>
      <c r="K52" s="204"/>
      <c r="L52" s="204"/>
      <c r="M52" s="204"/>
      <c r="N52" s="204"/>
      <c r="O52" s="204"/>
      <c r="P52" s="204"/>
      <c r="Q52" s="204"/>
      <c r="R52" s="204"/>
    </row>
    <row r="53" spans="1:18" x14ac:dyDescent="0.45">
      <c r="A53" s="100">
        <v>3440</v>
      </c>
      <c r="B53" s="92" t="s">
        <v>271</v>
      </c>
      <c r="C53" s="76"/>
      <c r="D53" s="75"/>
      <c r="E53" s="114"/>
      <c r="F53" s="120">
        <f>'3. Income &amp; Expenditure Budget'!F59</f>
        <v>0</v>
      </c>
      <c r="G53" s="204"/>
      <c r="H53" s="204"/>
      <c r="I53" s="204"/>
      <c r="J53" s="204"/>
      <c r="K53" s="204"/>
      <c r="L53" s="204"/>
      <c r="M53" s="204"/>
      <c r="N53" s="204"/>
      <c r="O53" s="204"/>
      <c r="P53" s="204"/>
      <c r="Q53" s="204"/>
      <c r="R53" s="204"/>
    </row>
    <row r="54" spans="1:18" x14ac:dyDescent="0.45">
      <c r="A54" s="100">
        <v>3450</v>
      </c>
      <c r="B54" s="92" t="s">
        <v>272</v>
      </c>
      <c r="C54" s="76"/>
      <c r="D54" s="75"/>
      <c r="E54" s="114"/>
      <c r="F54" s="120">
        <f>'3. Income &amp; Expenditure Budget'!F60</f>
        <v>0</v>
      </c>
      <c r="G54" s="204"/>
      <c r="H54" s="204"/>
      <c r="I54" s="204"/>
      <c r="J54" s="204"/>
      <c r="K54" s="204"/>
      <c r="L54" s="204"/>
      <c r="M54" s="204"/>
      <c r="N54" s="204"/>
      <c r="O54" s="204"/>
      <c r="P54" s="204"/>
      <c r="Q54" s="204"/>
      <c r="R54" s="204"/>
    </row>
    <row r="55" spans="1:18" x14ac:dyDescent="0.45">
      <c r="A55" s="100">
        <v>3460</v>
      </c>
      <c r="B55" s="94" t="s">
        <v>160</v>
      </c>
      <c r="C55" s="76"/>
      <c r="D55" s="75"/>
      <c r="E55" s="114"/>
      <c r="F55" s="120">
        <f>'3. Income &amp; Expenditure Budget'!F61</f>
        <v>0</v>
      </c>
      <c r="G55" s="204"/>
      <c r="H55" s="204"/>
      <c r="I55" s="204"/>
      <c r="J55" s="204"/>
      <c r="K55" s="204"/>
      <c r="L55" s="204"/>
      <c r="M55" s="204"/>
      <c r="N55" s="204"/>
      <c r="O55" s="204"/>
      <c r="P55" s="204"/>
      <c r="Q55" s="204"/>
      <c r="R55" s="204"/>
    </row>
    <row r="56" spans="1:18" x14ac:dyDescent="0.45">
      <c r="A56" s="100">
        <v>3490</v>
      </c>
      <c r="B56" s="94" t="s">
        <v>117</v>
      </c>
      <c r="C56" s="76"/>
      <c r="D56" s="75"/>
      <c r="E56" s="114"/>
      <c r="F56" s="120">
        <f>'3. Income &amp; Expenditure Budget'!F62</f>
        <v>0</v>
      </c>
      <c r="G56" s="204"/>
      <c r="H56" s="204"/>
      <c r="I56" s="204"/>
      <c r="J56" s="204"/>
      <c r="K56" s="204"/>
      <c r="L56" s="204"/>
      <c r="M56" s="204"/>
      <c r="N56" s="204"/>
      <c r="O56" s="204"/>
      <c r="P56" s="204"/>
      <c r="Q56" s="204"/>
      <c r="R56" s="204"/>
    </row>
    <row r="57" spans="1:18" x14ac:dyDescent="0.45">
      <c r="A57" s="101">
        <v>3495</v>
      </c>
      <c r="B57" s="95" t="s">
        <v>54</v>
      </c>
      <c r="C57" s="76"/>
      <c r="D57" s="76"/>
      <c r="E57" s="117"/>
      <c r="F57" s="120">
        <f>'3. Income &amp; Expenditure Budget'!F63</f>
        <v>0</v>
      </c>
      <c r="G57" s="204"/>
      <c r="H57" s="204"/>
      <c r="I57" s="204"/>
      <c r="J57" s="204"/>
      <c r="K57" s="204"/>
      <c r="L57" s="204"/>
      <c r="M57" s="204"/>
      <c r="N57" s="204"/>
      <c r="O57" s="204"/>
      <c r="P57" s="204"/>
      <c r="Q57" s="204"/>
      <c r="R57" s="204"/>
    </row>
    <row r="58" spans="1:18" x14ac:dyDescent="0.45">
      <c r="A58" s="101">
        <v>3500</v>
      </c>
      <c r="B58" s="96" t="s">
        <v>123</v>
      </c>
      <c r="C58" s="76"/>
      <c r="D58" s="76"/>
      <c r="E58" s="117"/>
      <c r="F58" s="120">
        <f>'3. Income &amp; Expenditure Budget'!F64</f>
        <v>0</v>
      </c>
      <c r="G58" s="204"/>
      <c r="H58" s="204"/>
      <c r="I58" s="204"/>
      <c r="J58" s="204"/>
      <c r="K58" s="204"/>
      <c r="L58" s="204"/>
      <c r="M58" s="204"/>
      <c r="N58" s="204"/>
      <c r="O58" s="204"/>
      <c r="P58" s="204"/>
      <c r="Q58" s="204"/>
      <c r="R58" s="204"/>
    </row>
    <row r="59" spans="1:18" x14ac:dyDescent="0.45">
      <c r="A59" s="101">
        <v>3510</v>
      </c>
      <c r="B59" s="96" t="s">
        <v>8</v>
      </c>
      <c r="C59" s="76"/>
      <c r="D59" s="75"/>
      <c r="E59" s="114"/>
      <c r="F59" s="120">
        <f>'3. Income &amp; Expenditure Budget'!F65</f>
        <v>0</v>
      </c>
      <c r="G59" s="204"/>
      <c r="H59" s="204"/>
      <c r="I59" s="204"/>
      <c r="J59" s="204"/>
      <c r="K59" s="204"/>
      <c r="L59" s="204"/>
      <c r="M59" s="204"/>
      <c r="N59" s="204"/>
      <c r="O59" s="204"/>
      <c r="P59" s="204"/>
      <c r="Q59" s="204"/>
      <c r="R59" s="204"/>
    </row>
    <row r="60" spans="1:18" x14ac:dyDescent="0.45">
      <c r="A60" s="101">
        <v>3520</v>
      </c>
      <c r="B60" s="96" t="s">
        <v>124</v>
      </c>
      <c r="C60" s="76"/>
      <c r="D60" s="75"/>
      <c r="E60" s="114"/>
      <c r="F60" s="120">
        <f>'3. Income &amp; Expenditure Budget'!F66</f>
        <v>0</v>
      </c>
      <c r="G60" s="204"/>
      <c r="H60" s="204"/>
      <c r="I60" s="204"/>
      <c r="J60" s="204"/>
      <c r="K60" s="204"/>
      <c r="L60" s="204"/>
      <c r="M60" s="204"/>
      <c r="N60" s="204"/>
      <c r="O60" s="204"/>
      <c r="P60" s="204"/>
      <c r="Q60" s="204"/>
      <c r="R60" s="204"/>
    </row>
    <row r="61" spans="1:18" x14ac:dyDescent="0.45">
      <c r="A61" s="101">
        <v>3530</v>
      </c>
      <c r="B61" s="96" t="s">
        <v>125</v>
      </c>
      <c r="C61" s="76"/>
      <c r="D61" s="75"/>
      <c r="E61" s="114"/>
      <c r="F61" s="120">
        <f>'3. Income &amp; Expenditure Budget'!F67</f>
        <v>0</v>
      </c>
      <c r="G61" s="204"/>
      <c r="H61" s="204"/>
      <c r="I61" s="204"/>
      <c r="J61" s="204"/>
      <c r="K61" s="204"/>
      <c r="L61" s="204"/>
      <c r="M61" s="204"/>
      <c r="N61" s="204"/>
      <c r="O61" s="204"/>
      <c r="P61" s="204"/>
      <c r="Q61" s="204"/>
      <c r="R61" s="204"/>
    </row>
    <row r="62" spans="1:18" x14ac:dyDescent="0.45">
      <c r="A62" s="101">
        <v>3535</v>
      </c>
      <c r="B62" s="95" t="s">
        <v>126</v>
      </c>
      <c r="C62" s="76"/>
      <c r="D62" s="75"/>
      <c r="E62" s="114"/>
      <c r="F62" s="120">
        <f>'3. Income &amp; Expenditure Budget'!F68</f>
        <v>0</v>
      </c>
      <c r="G62" s="204"/>
      <c r="H62" s="204"/>
      <c r="I62" s="204"/>
      <c r="J62" s="204"/>
      <c r="K62" s="204"/>
      <c r="L62" s="204"/>
      <c r="M62" s="204"/>
      <c r="N62" s="204"/>
      <c r="O62" s="204"/>
      <c r="P62" s="204"/>
      <c r="Q62" s="204"/>
      <c r="R62" s="204"/>
    </row>
    <row r="63" spans="1:18" x14ac:dyDescent="0.45">
      <c r="A63" s="100">
        <v>3550</v>
      </c>
      <c r="B63" s="94" t="s">
        <v>55</v>
      </c>
      <c r="C63" s="76"/>
      <c r="D63" s="75"/>
      <c r="E63" s="114"/>
      <c r="F63" s="120">
        <f>'3. Income &amp; Expenditure Budget'!F69</f>
        <v>0</v>
      </c>
      <c r="G63" s="204"/>
      <c r="H63" s="204"/>
      <c r="I63" s="204"/>
      <c r="J63" s="204"/>
      <c r="K63" s="204"/>
      <c r="L63" s="204"/>
      <c r="M63" s="204"/>
      <c r="N63" s="204"/>
      <c r="O63" s="204"/>
      <c r="P63" s="204"/>
      <c r="Q63" s="204"/>
      <c r="R63" s="204"/>
    </row>
    <row r="64" spans="1:18" x14ac:dyDescent="0.45">
      <c r="A64" s="102">
        <v>3570</v>
      </c>
      <c r="B64" s="97" t="s">
        <v>127</v>
      </c>
      <c r="C64" s="76"/>
      <c r="D64" s="75"/>
      <c r="E64" s="114"/>
      <c r="F64" s="120">
        <f>'3. Income &amp; Expenditure Budget'!F70</f>
        <v>0</v>
      </c>
      <c r="G64" s="204"/>
      <c r="H64" s="204"/>
      <c r="I64" s="204"/>
      <c r="J64" s="204"/>
      <c r="K64" s="204"/>
      <c r="L64" s="204"/>
      <c r="M64" s="204"/>
      <c r="N64" s="204"/>
      <c r="O64" s="204"/>
      <c r="P64" s="204"/>
      <c r="Q64" s="204"/>
      <c r="R64" s="204"/>
    </row>
    <row r="65" spans="1:18" x14ac:dyDescent="0.45">
      <c r="A65" s="245">
        <v>3574</v>
      </c>
      <c r="B65" s="96" t="s">
        <v>118</v>
      </c>
      <c r="C65" s="76"/>
      <c r="D65" s="75"/>
      <c r="E65" s="114"/>
      <c r="F65" s="120">
        <f>'3. Income &amp; Expenditure Budget'!F71</f>
        <v>0</v>
      </c>
      <c r="G65" s="204"/>
      <c r="H65" s="204"/>
      <c r="I65" s="204"/>
      <c r="J65" s="204"/>
      <c r="K65" s="204"/>
      <c r="L65" s="204"/>
      <c r="M65" s="204"/>
      <c r="N65" s="204"/>
      <c r="O65" s="204"/>
      <c r="P65" s="204"/>
      <c r="Q65" s="204"/>
      <c r="R65" s="204"/>
    </row>
    <row r="66" spans="1:18" ht="14.65" thickBot="1" x14ac:dyDescent="0.5">
      <c r="A66" s="242">
        <v>3575</v>
      </c>
      <c r="B66" s="92" t="s">
        <v>273</v>
      </c>
      <c r="C66" s="76"/>
      <c r="D66" s="75"/>
      <c r="E66" s="114"/>
      <c r="F66" s="120">
        <f>'3. Income &amp; Expenditure Budget'!F72</f>
        <v>0</v>
      </c>
      <c r="G66" s="204"/>
      <c r="H66" s="204"/>
      <c r="I66" s="204"/>
      <c r="J66" s="204"/>
      <c r="K66" s="204"/>
      <c r="L66" s="204"/>
      <c r="M66" s="204"/>
      <c r="N66" s="204"/>
      <c r="O66" s="204"/>
      <c r="P66" s="204"/>
      <c r="Q66" s="204"/>
      <c r="R66" s="204"/>
    </row>
    <row r="67" spans="1:18" ht="14.65" thickBot="1" x14ac:dyDescent="0.5">
      <c r="A67" s="111" t="s">
        <v>68</v>
      </c>
      <c r="B67" s="110"/>
      <c r="C67" s="107"/>
      <c r="D67" s="107"/>
      <c r="E67" s="108"/>
      <c r="F67" s="129">
        <f t="shared" ref="F67:R67" si="2">SUM(F40:F66)</f>
        <v>0</v>
      </c>
      <c r="G67" s="237">
        <f t="shared" si="2"/>
        <v>0</v>
      </c>
      <c r="H67" s="237">
        <f t="shared" si="2"/>
        <v>0</v>
      </c>
      <c r="I67" s="237">
        <f t="shared" si="2"/>
        <v>0</v>
      </c>
      <c r="J67" s="237">
        <f t="shared" si="2"/>
        <v>0</v>
      </c>
      <c r="K67" s="237">
        <f t="shared" si="2"/>
        <v>0</v>
      </c>
      <c r="L67" s="237">
        <f t="shared" si="2"/>
        <v>0</v>
      </c>
      <c r="M67" s="237">
        <f t="shared" si="2"/>
        <v>0</v>
      </c>
      <c r="N67" s="237">
        <f t="shared" si="2"/>
        <v>0</v>
      </c>
      <c r="O67" s="237">
        <f t="shared" si="2"/>
        <v>0</v>
      </c>
      <c r="P67" s="237">
        <f t="shared" si="2"/>
        <v>0</v>
      </c>
      <c r="Q67" s="237">
        <f t="shared" si="2"/>
        <v>0</v>
      </c>
      <c r="R67" s="237">
        <f t="shared" si="2"/>
        <v>0</v>
      </c>
    </row>
    <row r="68" spans="1:18" ht="14.65" thickBot="1" x14ac:dyDescent="0.5">
      <c r="A68" s="103"/>
      <c r="B68" s="70" t="s">
        <v>51</v>
      </c>
      <c r="D68" s="13"/>
      <c r="E68" s="13"/>
      <c r="F68" s="123"/>
      <c r="G68" s="204"/>
      <c r="H68" s="204"/>
      <c r="I68" s="204"/>
      <c r="J68" s="204"/>
      <c r="K68" s="204"/>
      <c r="L68" s="204"/>
      <c r="M68" s="204"/>
      <c r="N68" s="204"/>
      <c r="O68" s="204"/>
      <c r="P68" s="204"/>
      <c r="Q68" s="204"/>
      <c r="R68" s="204"/>
    </row>
    <row r="69" spans="1:18" ht="14.65" thickBot="1" x14ac:dyDescent="0.5">
      <c r="A69" s="111" t="s">
        <v>9</v>
      </c>
      <c r="B69" s="110"/>
      <c r="C69" s="107"/>
      <c r="D69" s="107"/>
      <c r="E69" s="108"/>
      <c r="F69" s="129"/>
      <c r="G69" s="204"/>
      <c r="H69" s="204"/>
      <c r="I69" s="204"/>
      <c r="J69" s="204"/>
      <c r="K69" s="204"/>
      <c r="L69" s="204"/>
      <c r="M69" s="204"/>
      <c r="N69" s="204"/>
      <c r="O69" s="204"/>
      <c r="P69" s="204"/>
      <c r="Q69" s="204"/>
      <c r="R69" s="204"/>
    </row>
    <row r="70" spans="1:18" x14ac:dyDescent="0.45">
      <c r="A70" s="246">
        <v>3650</v>
      </c>
      <c r="B70" s="92" t="s">
        <v>143</v>
      </c>
      <c r="C70" s="76"/>
      <c r="D70" s="75"/>
      <c r="E70" s="114"/>
      <c r="F70" s="124">
        <f>'3. Income &amp; Expenditure Budget'!F76</f>
        <v>0</v>
      </c>
      <c r="G70" s="204"/>
      <c r="H70" s="204"/>
      <c r="I70" s="204"/>
      <c r="J70" s="204"/>
      <c r="K70" s="204"/>
      <c r="L70" s="204"/>
      <c r="M70" s="204"/>
      <c r="N70" s="204"/>
      <c r="O70" s="204"/>
      <c r="P70" s="204"/>
      <c r="Q70" s="204"/>
      <c r="R70" s="204"/>
    </row>
    <row r="71" spans="1:18" x14ac:dyDescent="0.45">
      <c r="A71" s="100">
        <v>3700</v>
      </c>
      <c r="B71" s="92" t="s">
        <v>128</v>
      </c>
      <c r="C71" s="76"/>
      <c r="D71" s="75"/>
      <c r="E71" s="114"/>
      <c r="F71" s="124">
        <f>'3. Income &amp; Expenditure Budget'!F77</f>
        <v>0</v>
      </c>
      <c r="G71" s="204"/>
      <c r="H71" s="204"/>
      <c r="I71" s="204"/>
      <c r="J71" s="204"/>
      <c r="K71" s="204"/>
      <c r="L71" s="204"/>
      <c r="M71" s="204"/>
      <c r="N71" s="204"/>
      <c r="O71" s="204"/>
      <c r="P71" s="204"/>
      <c r="Q71" s="204"/>
      <c r="R71" s="204"/>
    </row>
    <row r="72" spans="1:18" x14ac:dyDescent="0.45">
      <c r="A72" s="100">
        <v>3770</v>
      </c>
      <c r="B72" s="92" t="s">
        <v>129</v>
      </c>
      <c r="C72" s="76"/>
      <c r="D72" s="75"/>
      <c r="E72" s="114"/>
      <c r="F72" s="124">
        <f>'3. Income &amp; Expenditure Budget'!F78</f>
        <v>0</v>
      </c>
      <c r="G72" s="204"/>
      <c r="H72" s="204"/>
      <c r="I72" s="204"/>
      <c r="J72" s="204"/>
      <c r="K72" s="204"/>
      <c r="L72" s="204"/>
      <c r="M72" s="204"/>
      <c r="N72" s="204"/>
      <c r="O72" s="204"/>
      <c r="P72" s="204"/>
      <c r="Q72" s="204"/>
      <c r="R72" s="204"/>
    </row>
    <row r="73" spans="1:18" x14ac:dyDescent="0.45">
      <c r="A73" s="100">
        <v>3800</v>
      </c>
      <c r="B73" s="92" t="s">
        <v>10</v>
      </c>
      <c r="C73" s="76"/>
      <c r="D73" s="75"/>
      <c r="E73" s="114"/>
      <c r="F73" s="124">
        <f>'3. Income &amp; Expenditure Budget'!F79</f>
        <v>0</v>
      </c>
      <c r="G73" s="204"/>
      <c r="H73" s="204"/>
      <c r="I73" s="204"/>
      <c r="J73" s="204"/>
      <c r="K73" s="204"/>
      <c r="L73" s="204"/>
      <c r="M73" s="204"/>
      <c r="N73" s="204"/>
      <c r="O73" s="204"/>
      <c r="P73" s="204"/>
      <c r="Q73" s="204"/>
      <c r="R73" s="204"/>
    </row>
    <row r="74" spans="1:18" x14ac:dyDescent="0.45">
      <c r="A74" s="102">
        <v>3850</v>
      </c>
      <c r="B74" s="92" t="s">
        <v>9</v>
      </c>
      <c r="C74" s="77"/>
      <c r="D74" s="78"/>
      <c r="E74" s="116"/>
      <c r="F74" s="124">
        <f>'3. Income &amp; Expenditure Budget'!F80</f>
        <v>0</v>
      </c>
      <c r="G74" s="204"/>
      <c r="H74" s="204"/>
      <c r="I74" s="204"/>
      <c r="J74" s="204"/>
      <c r="K74" s="204"/>
      <c r="L74" s="204"/>
      <c r="M74" s="204"/>
      <c r="N74" s="204"/>
      <c r="O74" s="204"/>
      <c r="P74" s="204"/>
      <c r="Q74" s="204"/>
      <c r="R74" s="204"/>
    </row>
    <row r="75" spans="1:18" x14ac:dyDescent="0.45">
      <c r="A75" s="102">
        <v>3851</v>
      </c>
      <c r="B75" s="92" t="s">
        <v>119</v>
      </c>
      <c r="C75" s="77"/>
      <c r="D75" s="78"/>
      <c r="E75" s="116"/>
      <c r="F75" s="124">
        <f>'3. Income &amp; Expenditure Budget'!F81</f>
        <v>0</v>
      </c>
      <c r="G75" s="204"/>
      <c r="H75" s="204"/>
      <c r="I75" s="204"/>
      <c r="J75" s="204"/>
      <c r="K75" s="204"/>
      <c r="L75" s="204"/>
      <c r="M75" s="204"/>
      <c r="N75" s="204"/>
      <c r="O75" s="204"/>
      <c r="P75" s="204"/>
      <c r="Q75" s="204"/>
      <c r="R75" s="204"/>
    </row>
    <row r="76" spans="1:18" x14ac:dyDescent="0.45">
      <c r="A76" s="102">
        <v>3852</v>
      </c>
      <c r="B76" s="92" t="s">
        <v>274</v>
      </c>
      <c r="C76" s="77"/>
      <c r="D76" s="78"/>
      <c r="E76" s="116"/>
      <c r="F76" s="124">
        <f>'3. Income &amp; Expenditure Budget'!F82</f>
        <v>0</v>
      </c>
      <c r="G76" s="204"/>
      <c r="H76" s="204"/>
      <c r="I76" s="204"/>
      <c r="J76" s="204"/>
      <c r="K76" s="204"/>
      <c r="L76" s="204"/>
      <c r="M76" s="204"/>
      <c r="N76" s="204"/>
      <c r="O76" s="204"/>
      <c r="P76" s="204"/>
      <c r="Q76" s="204"/>
      <c r="R76" s="204"/>
    </row>
    <row r="77" spans="1:18" ht="14.65" thickBot="1" x14ac:dyDescent="0.5">
      <c r="A77" s="102">
        <v>3853</v>
      </c>
      <c r="B77" s="92" t="s">
        <v>275</v>
      </c>
      <c r="C77" s="77"/>
      <c r="D77" s="78"/>
      <c r="E77" s="116"/>
      <c r="F77" s="124">
        <f>'3. Income &amp; Expenditure Budget'!F83</f>
        <v>0</v>
      </c>
      <c r="G77" s="204"/>
      <c r="H77" s="204"/>
      <c r="I77" s="204"/>
      <c r="J77" s="204"/>
      <c r="K77" s="204"/>
      <c r="L77" s="204"/>
      <c r="M77" s="204"/>
      <c r="N77" s="204"/>
      <c r="O77" s="204"/>
      <c r="P77" s="204"/>
      <c r="Q77" s="204"/>
      <c r="R77" s="204"/>
    </row>
    <row r="78" spans="1:18" ht="14.65" thickBot="1" x14ac:dyDescent="0.5">
      <c r="A78" s="111" t="s">
        <v>69</v>
      </c>
      <c r="B78" s="110"/>
      <c r="C78" s="107"/>
      <c r="D78" s="107"/>
      <c r="E78" s="108"/>
      <c r="F78" s="129">
        <f t="shared" ref="F78:R78" si="3">SUM(F70:F77)</f>
        <v>0</v>
      </c>
      <c r="G78" s="237">
        <f t="shared" si="3"/>
        <v>0</v>
      </c>
      <c r="H78" s="237">
        <f t="shared" si="3"/>
        <v>0</v>
      </c>
      <c r="I78" s="237">
        <f t="shared" si="3"/>
        <v>0</v>
      </c>
      <c r="J78" s="237">
        <f t="shared" si="3"/>
        <v>0</v>
      </c>
      <c r="K78" s="237">
        <f t="shared" si="3"/>
        <v>0</v>
      </c>
      <c r="L78" s="237">
        <f t="shared" si="3"/>
        <v>0</v>
      </c>
      <c r="M78" s="237">
        <f t="shared" si="3"/>
        <v>0</v>
      </c>
      <c r="N78" s="237">
        <f t="shared" si="3"/>
        <v>0</v>
      </c>
      <c r="O78" s="237">
        <f t="shared" si="3"/>
        <v>0</v>
      </c>
      <c r="P78" s="237">
        <f t="shared" si="3"/>
        <v>0</v>
      </c>
      <c r="Q78" s="237">
        <f t="shared" si="3"/>
        <v>0</v>
      </c>
      <c r="R78" s="237">
        <f t="shared" si="3"/>
        <v>0</v>
      </c>
    </row>
    <row r="79" spans="1:18" ht="14.65" thickBot="1" x14ac:dyDescent="0.5">
      <c r="A79" s="103"/>
      <c r="B79" s="70" t="s">
        <v>51</v>
      </c>
      <c r="D79" s="13"/>
      <c r="E79" s="13"/>
      <c r="F79" s="121"/>
      <c r="G79" s="204"/>
      <c r="H79" s="204"/>
      <c r="I79" s="204"/>
      <c r="J79" s="204"/>
      <c r="K79" s="204"/>
      <c r="L79" s="204"/>
      <c r="M79" s="204"/>
      <c r="N79" s="204"/>
      <c r="O79" s="204"/>
      <c r="P79" s="204"/>
      <c r="Q79" s="204"/>
      <c r="R79" s="204"/>
    </row>
    <row r="80" spans="1:18" ht="14.65" thickBot="1" x14ac:dyDescent="0.5">
      <c r="A80" s="111"/>
      <c r="B80" s="110" t="s">
        <v>11</v>
      </c>
      <c r="C80" s="107"/>
      <c r="D80" s="107"/>
      <c r="E80" s="108"/>
      <c r="F80" s="129">
        <f t="shared" ref="F80:R80" si="4">F78+F67+F37+F31</f>
        <v>292440.5</v>
      </c>
      <c r="G80" s="129">
        <f t="shared" si="4"/>
        <v>0</v>
      </c>
      <c r="H80" s="129">
        <f t="shared" si="4"/>
        <v>0</v>
      </c>
      <c r="I80" s="129">
        <f t="shared" si="4"/>
        <v>0</v>
      </c>
      <c r="J80" s="129">
        <f t="shared" si="4"/>
        <v>0</v>
      </c>
      <c r="K80" s="129">
        <f t="shared" si="4"/>
        <v>0</v>
      </c>
      <c r="L80" s="129">
        <f t="shared" si="4"/>
        <v>0</v>
      </c>
      <c r="M80" s="129">
        <f t="shared" si="4"/>
        <v>0</v>
      </c>
      <c r="N80" s="129">
        <f t="shared" si="4"/>
        <v>0</v>
      </c>
      <c r="O80" s="129">
        <f t="shared" si="4"/>
        <v>0</v>
      </c>
      <c r="P80" s="129">
        <f t="shared" si="4"/>
        <v>0</v>
      </c>
      <c r="Q80" s="129">
        <f t="shared" si="4"/>
        <v>0</v>
      </c>
      <c r="R80" s="129">
        <f t="shared" si="4"/>
        <v>0</v>
      </c>
    </row>
    <row r="81" spans="1:18" x14ac:dyDescent="0.45">
      <c r="A81" s="153"/>
      <c r="B81" s="140"/>
      <c r="C81" s="140"/>
      <c r="D81" s="140"/>
      <c r="E81" s="139"/>
      <c r="F81" s="154"/>
      <c r="G81" s="207"/>
      <c r="H81" s="207"/>
      <c r="I81" s="207"/>
      <c r="J81" s="207"/>
      <c r="K81" s="207"/>
      <c r="L81" s="207"/>
      <c r="M81" s="207"/>
      <c r="N81" s="207"/>
      <c r="O81" s="207"/>
      <c r="P81" s="207"/>
      <c r="Q81" s="207"/>
      <c r="R81" s="207"/>
    </row>
    <row r="82" spans="1:18" ht="14.65" thickBot="1" x14ac:dyDescent="0.5">
      <c r="A82" s="141"/>
      <c r="B82" s="142" t="s">
        <v>51</v>
      </c>
      <c r="C82" s="143"/>
      <c r="D82" s="144"/>
      <c r="E82" s="144"/>
      <c r="F82" s="145"/>
      <c r="G82" s="204"/>
      <c r="H82" s="204"/>
      <c r="I82" s="204"/>
      <c r="J82" s="204"/>
      <c r="K82" s="204"/>
      <c r="L82" s="204"/>
      <c r="M82" s="204"/>
      <c r="N82" s="204"/>
      <c r="O82" s="204"/>
      <c r="P82" s="204"/>
      <c r="Q82" s="204"/>
      <c r="R82" s="204"/>
    </row>
    <row r="83" spans="1:18" ht="18.399999999999999" thickBot="1" x14ac:dyDescent="0.6">
      <c r="A83" s="148"/>
      <c r="B83" s="156" t="s">
        <v>12</v>
      </c>
      <c r="C83" s="75"/>
      <c r="D83" s="114"/>
      <c r="E83" s="114"/>
      <c r="F83" s="146"/>
      <c r="G83" s="204"/>
      <c r="H83" s="204"/>
      <c r="I83" s="204"/>
      <c r="J83" s="204"/>
      <c r="K83" s="204"/>
      <c r="L83" s="204"/>
      <c r="M83" s="204"/>
      <c r="N83" s="204"/>
      <c r="O83" s="204"/>
      <c r="P83" s="204"/>
      <c r="Q83" s="204"/>
      <c r="R83" s="204"/>
    </row>
    <row r="84" spans="1:18" ht="14.65" thickBot="1" x14ac:dyDescent="0.5">
      <c r="A84" s="103"/>
      <c r="B84" s="77"/>
      <c r="C84" s="78"/>
      <c r="D84" s="116"/>
      <c r="E84" s="116"/>
      <c r="F84" s="147"/>
      <c r="G84" s="204"/>
      <c r="H84" s="204"/>
      <c r="I84" s="204"/>
      <c r="J84" s="204"/>
      <c r="K84" s="204"/>
      <c r="L84" s="204"/>
      <c r="M84" s="204"/>
      <c r="N84" s="204"/>
      <c r="O84" s="204"/>
      <c r="P84" s="204"/>
      <c r="Q84" s="204"/>
      <c r="R84" s="204"/>
    </row>
    <row r="85" spans="1:18" ht="14.65" thickBot="1" x14ac:dyDescent="0.5">
      <c r="A85" s="157" t="s">
        <v>70</v>
      </c>
      <c r="B85" s="158"/>
      <c r="C85" s="158"/>
      <c r="D85" s="158"/>
      <c r="E85" s="158"/>
      <c r="F85" s="159"/>
      <c r="G85" s="204"/>
      <c r="H85" s="204"/>
      <c r="I85" s="204"/>
      <c r="J85" s="204"/>
      <c r="K85" s="204"/>
      <c r="L85" s="204"/>
      <c r="M85" s="204"/>
      <c r="N85" s="204"/>
      <c r="O85" s="204"/>
      <c r="P85" s="204"/>
      <c r="Q85" s="204"/>
      <c r="R85" s="204"/>
    </row>
    <row r="86" spans="1:18" x14ac:dyDescent="0.45">
      <c r="A86" s="106">
        <v>4110</v>
      </c>
      <c r="B86" s="311" t="s">
        <v>276</v>
      </c>
      <c r="C86" s="79"/>
      <c r="D86" s="74"/>
      <c r="E86" s="113"/>
      <c r="F86" s="122">
        <f>'3. Income &amp; Expenditure Budget'!F92</f>
        <v>0</v>
      </c>
      <c r="G86" s="204"/>
      <c r="H86" s="204"/>
      <c r="I86" s="204"/>
      <c r="J86" s="204"/>
      <c r="K86" s="204"/>
      <c r="L86" s="204"/>
      <c r="M86" s="204"/>
      <c r="N86" s="204"/>
      <c r="O86" s="204"/>
      <c r="P86" s="204"/>
      <c r="Q86" s="204"/>
      <c r="R86" s="204"/>
    </row>
    <row r="87" spans="1:18" x14ac:dyDescent="0.45">
      <c r="A87" s="106">
        <v>4111</v>
      </c>
      <c r="B87" s="311" t="s">
        <v>277</v>
      </c>
      <c r="C87" s="76"/>
      <c r="D87" s="75"/>
      <c r="E87" s="114"/>
      <c r="F87" s="122">
        <f>'3. Income &amp; Expenditure Budget'!F93</f>
        <v>0</v>
      </c>
      <c r="G87" s="204"/>
      <c r="H87" s="204"/>
      <c r="I87" s="204"/>
      <c r="J87" s="204"/>
      <c r="K87" s="204"/>
      <c r="L87" s="204"/>
      <c r="M87" s="204"/>
      <c r="N87" s="204"/>
      <c r="O87" s="204"/>
      <c r="P87" s="204"/>
      <c r="Q87" s="204"/>
      <c r="R87" s="204"/>
    </row>
    <row r="88" spans="1:18" x14ac:dyDescent="0.45">
      <c r="A88" s="106">
        <v>4112</v>
      </c>
      <c r="B88" s="92" t="s">
        <v>142</v>
      </c>
      <c r="C88" s="76"/>
      <c r="D88" s="75"/>
      <c r="E88" s="114"/>
      <c r="F88" s="122">
        <f>'3. Income &amp; Expenditure Budget'!F94</f>
        <v>0</v>
      </c>
      <c r="G88" s="204"/>
      <c r="H88" s="204"/>
      <c r="I88" s="204"/>
      <c r="J88" s="204"/>
      <c r="K88" s="204"/>
      <c r="L88" s="204"/>
      <c r="M88" s="204"/>
      <c r="N88" s="204"/>
      <c r="O88" s="204"/>
      <c r="P88" s="204"/>
      <c r="Q88" s="204"/>
      <c r="R88" s="204"/>
    </row>
    <row r="89" spans="1:18" x14ac:dyDescent="0.45">
      <c r="A89" s="106">
        <v>4150</v>
      </c>
      <c r="B89" s="311" t="s">
        <v>278</v>
      </c>
      <c r="C89" s="76"/>
      <c r="D89" s="75"/>
      <c r="E89" s="114"/>
      <c r="F89" s="122">
        <f>'3. Income &amp; Expenditure Budget'!F95</f>
        <v>20874</v>
      </c>
      <c r="G89" s="204"/>
      <c r="H89" s="204"/>
      <c r="I89" s="204"/>
      <c r="J89" s="204"/>
      <c r="K89" s="204"/>
      <c r="L89" s="204"/>
      <c r="M89" s="204"/>
      <c r="N89" s="204"/>
      <c r="O89" s="204"/>
      <c r="P89" s="204"/>
      <c r="Q89" s="204"/>
      <c r="R89" s="204"/>
    </row>
    <row r="90" spans="1:18" x14ac:dyDescent="0.45">
      <c r="A90" s="106">
        <v>4155</v>
      </c>
      <c r="B90" s="311" t="s">
        <v>279</v>
      </c>
      <c r="C90" s="76"/>
      <c r="D90" s="75"/>
      <c r="E90" s="114"/>
      <c r="F90" s="122">
        <f>'3. Income &amp; Expenditure Budget'!F96</f>
        <v>0</v>
      </c>
      <c r="G90" s="204"/>
      <c r="H90" s="204"/>
      <c r="I90" s="204"/>
      <c r="J90" s="204"/>
      <c r="K90" s="204"/>
      <c r="L90" s="204"/>
      <c r="M90" s="204"/>
      <c r="N90" s="204"/>
      <c r="O90" s="204"/>
      <c r="P90" s="204"/>
      <c r="Q90" s="204"/>
      <c r="R90" s="204"/>
    </row>
    <row r="91" spans="1:18" x14ac:dyDescent="0.45">
      <c r="A91" s="106">
        <v>4170</v>
      </c>
      <c r="B91" s="311" t="s">
        <v>223</v>
      </c>
      <c r="C91" s="76"/>
      <c r="D91" s="75"/>
      <c r="E91" s="114"/>
      <c r="F91" s="122">
        <f>'3. Income &amp; Expenditure Budget'!F97</f>
        <v>0</v>
      </c>
      <c r="G91" s="204"/>
      <c r="H91" s="204"/>
      <c r="I91" s="204"/>
      <c r="J91" s="204"/>
      <c r="K91" s="204"/>
      <c r="L91" s="204"/>
      <c r="M91" s="204"/>
      <c r="N91" s="204"/>
      <c r="O91" s="204"/>
      <c r="P91" s="204"/>
      <c r="Q91" s="204"/>
      <c r="R91" s="204"/>
    </row>
    <row r="92" spans="1:18" x14ac:dyDescent="0.45">
      <c r="A92" s="106">
        <v>4180</v>
      </c>
      <c r="B92" s="92" t="s">
        <v>141</v>
      </c>
      <c r="C92" s="76"/>
      <c r="D92" s="75"/>
      <c r="E92" s="114"/>
      <c r="F92" s="122">
        <f>'3. Income &amp; Expenditure Budget'!F98</f>
        <v>0</v>
      </c>
      <c r="G92" s="204"/>
      <c r="H92" s="204"/>
      <c r="I92" s="204"/>
      <c r="J92" s="204"/>
      <c r="K92" s="204"/>
      <c r="L92" s="204"/>
      <c r="M92" s="204"/>
      <c r="N92" s="204"/>
      <c r="O92" s="204"/>
      <c r="P92" s="204"/>
      <c r="Q92" s="204"/>
      <c r="R92" s="204"/>
    </row>
    <row r="93" spans="1:18" x14ac:dyDescent="0.45">
      <c r="A93" s="106">
        <v>4181</v>
      </c>
      <c r="B93" s="311" t="s">
        <v>161</v>
      </c>
      <c r="C93" s="76"/>
      <c r="D93" s="75"/>
      <c r="E93" s="114"/>
      <c r="F93" s="122">
        <f>'3. Income &amp; Expenditure Budget'!F99</f>
        <v>0</v>
      </c>
      <c r="G93" s="204"/>
      <c r="H93" s="204"/>
      <c r="I93" s="204"/>
      <c r="J93" s="204"/>
      <c r="K93" s="204"/>
      <c r="L93" s="204"/>
      <c r="M93" s="204"/>
      <c r="N93" s="204"/>
      <c r="O93" s="204"/>
      <c r="P93" s="204"/>
      <c r="Q93" s="204"/>
      <c r="R93" s="204"/>
    </row>
    <row r="94" spans="1:18" x14ac:dyDescent="0.45">
      <c r="A94" s="106">
        <v>4190</v>
      </c>
      <c r="B94" s="311" t="s">
        <v>280</v>
      </c>
      <c r="C94" s="76"/>
      <c r="D94" s="75"/>
      <c r="E94" s="114"/>
      <c r="F94" s="122">
        <f>'3. Income &amp; Expenditure Budget'!F100</f>
        <v>0</v>
      </c>
      <c r="G94" s="204"/>
      <c r="H94" s="204"/>
      <c r="I94" s="204"/>
      <c r="J94" s="204"/>
      <c r="K94" s="204"/>
      <c r="L94" s="204"/>
      <c r="M94" s="204"/>
      <c r="N94" s="204"/>
      <c r="O94" s="204"/>
      <c r="P94" s="204"/>
      <c r="Q94" s="204"/>
      <c r="R94" s="204"/>
    </row>
    <row r="95" spans="1:18" x14ac:dyDescent="0.45">
      <c r="A95" s="106">
        <v>4196</v>
      </c>
      <c r="B95" s="311" t="s">
        <v>281</v>
      </c>
      <c r="C95" s="77"/>
      <c r="D95" s="78"/>
      <c r="E95" s="116"/>
      <c r="F95" s="122">
        <f>'3. Income &amp; Expenditure Budget'!F101</f>
        <v>0</v>
      </c>
      <c r="G95" s="204"/>
      <c r="H95" s="204"/>
      <c r="I95" s="204"/>
      <c r="J95" s="204"/>
      <c r="K95" s="204"/>
      <c r="L95" s="204"/>
      <c r="M95" s="204"/>
      <c r="N95" s="204"/>
      <c r="O95" s="204"/>
      <c r="P95" s="204"/>
      <c r="Q95" s="204"/>
      <c r="R95" s="204"/>
    </row>
    <row r="96" spans="1:18" x14ac:dyDescent="0.45">
      <c r="A96" s="266">
        <v>4198</v>
      </c>
      <c r="B96" s="267" t="s">
        <v>162</v>
      </c>
      <c r="C96" s="275"/>
      <c r="D96" s="262"/>
      <c r="E96" s="262"/>
      <c r="F96" s="276">
        <f>'3. Income &amp; Expenditure Budget'!F102</f>
        <v>0</v>
      </c>
      <c r="G96" s="36"/>
      <c r="H96" s="36"/>
      <c r="I96" s="36"/>
      <c r="J96" s="36"/>
      <c r="K96" s="36"/>
      <c r="L96" s="36"/>
      <c r="M96" s="36"/>
      <c r="N96" s="36"/>
      <c r="O96" s="36"/>
      <c r="P96" s="36"/>
      <c r="Q96" s="36"/>
      <c r="R96" s="36"/>
    </row>
    <row r="97" spans="1:18" ht="14.65" thickBot="1" x14ac:dyDescent="0.5">
      <c r="A97" s="263">
        <v>4199</v>
      </c>
      <c r="B97" s="264" t="s">
        <v>163</v>
      </c>
      <c r="C97" s="275"/>
      <c r="D97" s="262"/>
      <c r="E97" s="262"/>
      <c r="F97" s="276">
        <f>'3. Income &amp; Expenditure Budget'!F103</f>
        <v>0</v>
      </c>
      <c r="G97" s="36"/>
      <c r="H97" s="36"/>
      <c r="I97" s="36"/>
      <c r="J97" s="36"/>
      <c r="K97" s="36"/>
      <c r="L97" s="36"/>
      <c r="M97" s="36"/>
      <c r="N97" s="36"/>
      <c r="O97" s="36"/>
      <c r="P97" s="36"/>
      <c r="Q97" s="36"/>
      <c r="R97" s="36"/>
    </row>
    <row r="98" spans="1:18" ht="14.65" thickBot="1" x14ac:dyDescent="0.5">
      <c r="A98" s="157" t="s">
        <v>79</v>
      </c>
      <c r="B98" s="158"/>
      <c r="C98" s="158"/>
      <c r="D98" s="158"/>
      <c r="E98" s="158"/>
      <c r="F98" s="229">
        <f>SUM(F86:F97)</f>
        <v>20874</v>
      </c>
      <c r="G98" s="202">
        <f t="shared" ref="G98:R98" si="5">SUM(G86:G95)</f>
        <v>0</v>
      </c>
      <c r="H98" s="202">
        <f t="shared" si="5"/>
        <v>0</v>
      </c>
      <c r="I98" s="202">
        <f t="shared" si="5"/>
        <v>0</v>
      </c>
      <c r="J98" s="202">
        <f t="shared" si="5"/>
        <v>0</v>
      </c>
      <c r="K98" s="202">
        <f t="shared" si="5"/>
        <v>0</v>
      </c>
      <c r="L98" s="202">
        <f t="shared" si="5"/>
        <v>0</v>
      </c>
      <c r="M98" s="202">
        <f t="shared" si="5"/>
        <v>0</v>
      </c>
      <c r="N98" s="202">
        <f t="shared" si="5"/>
        <v>0</v>
      </c>
      <c r="O98" s="202">
        <f t="shared" si="5"/>
        <v>0</v>
      </c>
      <c r="P98" s="202">
        <f t="shared" si="5"/>
        <v>0</v>
      </c>
      <c r="Q98" s="202">
        <f t="shared" si="5"/>
        <v>0</v>
      </c>
      <c r="R98" s="202">
        <f t="shared" si="5"/>
        <v>0</v>
      </c>
    </row>
    <row r="99" spans="1:18" ht="14.65" thickBot="1" x14ac:dyDescent="0.5">
      <c r="A99" s="103"/>
      <c r="B99" s="70" t="s">
        <v>51</v>
      </c>
      <c r="D99" s="13"/>
      <c r="E99" s="13"/>
      <c r="F99" s="121"/>
      <c r="G99" s="204"/>
      <c r="H99" s="204"/>
      <c r="I99" s="204"/>
      <c r="J99" s="204"/>
      <c r="K99" s="204"/>
      <c r="L99" s="204"/>
      <c r="M99" s="204"/>
      <c r="N99" s="204"/>
      <c r="O99" s="204"/>
      <c r="P99" s="204"/>
      <c r="Q99" s="204"/>
      <c r="R99" s="204"/>
    </row>
    <row r="100" spans="1:18" ht="14.65" thickBot="1" x14ac:dyDescent="0.5">
      <c r="A100" s="157" t="s">
        <v>71</v>
      </c>
      <c r="B100" s="158"/>
      <c r="C100" s="158"/>
      <c r="D100" s="158"/>
      <c r="E100" s="158"/>
      <c r="F100" s="159"/>
      <c r="G100" s="204"/>
      <c r="H100" s="204"/>
      <c r="I100" s="204"/>
      <c r="J100" s="204"/>
      <c r="K100" s="204"/>
      <c r="L100" s="204"/>
      <c r="M100" s="204"/>
      <c r="N100" s="204"/>
      <c r="O100" s="204"/>
      <c r="P100" s="204"/>
      <c r="Q100" s="204"/>
      <c r="R100" s="204"/>
    </row>
    <row r="101" spans="1:18" x14ac:dyDescent="0.45">
      <c r="A101" s="244">
        <v>4310</v>
      </c>
      <c r="B101" s="92" t="s">
        <v>282</v>
      </c>
      <c r="C101" s="76"/>
      <c r="D101" s="75"/>
      <c r="E101" s="114"/>
      <c r="F101" s="126">
        <f>'3. Income &amp; Expenditure Budget'!F107</f>
        <v>0</v>
      </c>
      <c r="G101" s="204"/>
      <c r="H101" s="204"/>
      <c r="I101" s="204"/>
      <c r="J101" s="204"/>
      <c r="K101" s="204"/>
      <c r="L101" s="204"/>
      <c r="M101" s="204"/>
      <c r="N101" s="204"/>
      <c r="O101" s="204"/>
      <c r="P101" s="204"/>
      <c r="Q101" s="204"/>
      <c r="R101" s="204"/>
    </row>
    <row r="102" spans="1:18" x14ac:dyDescent="0.45">
      <c r="A102" s="106">
        <v>4315</v>
      </c>
      <c r="B102" s="92" t="s">
        <v>283</v>
      </c>
      <c r="C102" s="76"/>
      <c r="D102" s="75"/>
      <c r="E102" s="114"/>
      <c r="F102" s="126">
        <f>'3. Income &amp; Expenditure Budget'!F108</f>
        <v>0</v>
      </c>
      <c r="G102" s="204"/>
      <c r="H102" s="204"/>
      <c r="I102" s="204"/>
      <c r="J102" s="204"/>
      <c r="K102" s="204"/>
      <c r="L102" s="204"/>
      <c r="M102" s="204"/>
      <c r="N102" s="204"/>
      <c r="O102" s="204"/>
      <c r="P102" s="204"/>
      <c r="Q102" s="204"/>
      <c r="R102" s="204"/>
    </row>
    <row r="103" spans="1:18" x14ac:dyDescent="0.45">
      <c r="A103" s="100">
        <v>4330</v>
      </c>
      <c r="B103" s="92" t="s">
        <v>284</v>
      </c>
      <c r="C103" s="76"/>
      <c r="D103" s="75"/>
      <c r="E103" s="114"/>
      <c r="F103" s="126">
        <f>'3. Income &amp; Expenditure Budget'!F109</f>
        <v>0</v>
      </c>
      <c r="G103" s="204"/>
      <c r="H103" s="204"/>
      <c r="I103" s="204"/>
      <c r="J103" s="204"/>
      <c r="K103" s="204"/>
      <c r="L103" s="204"/>
      <c r="M103" s="204"/>
      <c r="N103" s="204"/>
      <c r="O103" s="204"/>
      <c r="P103" s="204"/>
      <c r="Q103" s="204"/>
      <c r="R103" s="204"/>
    </row>
    <row r="104" spans="1:18" x14ac:dyDescent="0.45">
      <c r="A104" s="100">
        <v>4350</v>
      </c>
      <c r="B104" s="92" t="s">
        <v>285</v>
      </c>
      <c r="C104" s="76"/>
      <c r="D104" s="75"/>
      <c r="E104" s="114"/>
      <c r="F104" s="126">
        <f>'3. Income &amp; Expenditure Budget'!F110</f>
        <v>0</v>
      </c>
      <c r="G104" s="204"/>
      <c r="H104" s="204"/>
      <c r="I104" s="204"/>
      <c r="J104" s="204"/>
      <c r="K104" s="204"/>
      <c r="L104" s="204"/>
      <c r="M104" s="204"/>
      <c r="N104" s="204"/>
      <c r="O104" s="204"/>
      <c r="P104" s="204"/>
      <c r="Q104" s="204"/>
      <c r="R104" s="204"/>
    </row>
    <row r="105" spans="1:18" x14ac:dyDescent="0.45">
      <c r="A105" s="100">
        <v>4370</v>
      </c>
      <c r="B105" s="92" t="s">
        <v>286</v>
      </c>
      <c r="C105" s="76"/>
      <c r="D105" s="75"/>
      <c r="E105" s="114"/>
      <c r="F105" s="126">
        <f>'3. Income &amp; Expenditure Budget'!F111</f>
        <v>0</v>
      </c>
      <c r="G105" s="204"/>
      <c r="H105" s="204"/>
      <c r="I105" s="204"/>
      <c r="J105" s="204"/>
      <c r="K105" s="204"/>
      <c r="L105" s="204"/>
      <c r="M105" s="204"/>
      <c r="N105" s="204"/>
      <c r="O105" s="204"/>
      <c r="P105" s="204"/>
      <c r="Q105" s="204"/>
      <c r="R105" s="204"/>
    </row>
    <row r="106" spans="1:18" x14ac:dyDescent="0.45">
      <c r="A106" s="100">
        <v>4390</v>
      </c>
      <c r="B106" s="92" t="s">
        <v>287</v>
      </c>
      <c r="C106" s="76"/>
      <c r="D106" s="75"/>
      <c r="E106" s="114"/>
      <c r="F106" s="126">
        <f>'3. Income &amp; Expenditure Budget'!F112</f>
        <v>0</v>
      </c>
      <c r="G106" s="204"/>
      <c r="H106" s="204"/>
      <c r="I106" s="204"/>
      <c r="J106" s="204"/>
      <c r="K106" s="204"/>
      <c r="L106" s="204"/>
      <c r="M106" s="204"/>
      <c r="N106" s="204"/>
      <c r="O106" s="204"/>
      <c r="P106" s="204"/>
      <c r="Q106" s="204"/>
      <c r="R106" s="204"/>
    </row>
    <row r="107" spans="1:18" x14ac:dyDescent="0.45">
      <c r="A107" s="100">
        <v>4410</v>
      </c>
      <c r="B107" s="92" t="s">
        <v>288</v>
      </c>
      <c r="C107" s="76"/>
      <c r="D107" s="75"/>
      <c r="E107" s="114"/>
      <c r="F107" s="126">
        <f>'3. Income &amp; Expenditure Budget'!F113</f>
        <v>0</v>
      </c>
      <c r="G107" s="204"/>
      <c r="H107" s="204"/>
      <c r="I107" s="204"/>
      <c r="J107" s="204"/>
      <c r="K107" s="204"/>
      <c r="L107" s="204"/>
      <c r="M107" s="204"/>
      <c r="N107" s="204"/>
      <c r="O107" s="204"/>
      <c r="P107" s="204"/>
      <c r="Q107" s="204"/>
      <c r="R107" s="204"/>
    </row>
    <row r="108" spans="1:18" x14ac:dyDescent="0.45">
      <c r="A108" s="100">
        <v>4420</v>
      </c>
      <c r="B108" s="92" t="s">
        <v>164</v>
      </c>
      <c r="C108" s="76"/>
      <c r="D108" s="75"/>
      <c r="E108" s="114"/>
      <c r="F108" s="126">
        <f>'3. Income &amp; Expenditure Budget'!F123</f>
        <v>0</v>
      </c>
      <c r="G108" s="204"/>
      <c r="H108" s="204"/>
      <c r="I108" s="204"/>
      <c r="J108" s="204"/>
      <c r="K108" s="204"/>
      <c r="L108" s="204"/>
      <c r="M108" s="204"/>
      <c r="N108" s="204"/>
      <c r="O108" s="204"/>
      <c r="P108" s="204"/>
      <c r="Q108" s="204"/>
      <c r="R108" s="204"/>
    </row>
    <row r="109" spans="1:18" x14ac:dyDescent="0.45">
      <c r="A109" s="100">
        <v>4430</v>
      </c>
      <c r="B109" s="92" t="s">
        <v>289</v>
      </c>
      <c r="C109" s="76"/>
      <c r="D109" s="75"/>
      <c r="E109" s="114"/>
      <c r="F109" s="126">
        <f>'3. Income &amp; Expenditure Budget'!F115</f>
        <v>0</v>
      </c>
      <c r="G109" s="204"/>
      <c r="H109" s="204"/>
      <c r="I109" s="204"/>
      <c r="J109" s="204"/>
      <c r="K109" s="204"/>
      <c r="L109" s="204"/>
      <c r="M109" s="204"/>
      <c r="N109" s="204"/>
      <c r="O109" s="204"/>
      <c r="P109" s="204"/>
      <c r="Q109" s="204"/>
      <c r="R109" s="204"/>
    </row>
    <row r="110" spans="1:18" x14ac:dyDescent="0.45">
      <c r="A110" s="100">
        <v>4450</v>
      </c>
      <c r="B110" s="92" t="s">
        <v>290</v>
      </c>
      <c r="C110" s="76"/>
      <c r="D110" s="75"/>
      <c r="E110" s="114"/>
      <c r="F110" s="126">
        <f>'3. Income &amp; Expenditure Budget'!F116</f>
        <v>0</v>
      </c>
      <c r="G110" s="204"/>
      <c r="H110" s="204"/>
      <c r="I110" s="204"/>
      <c r="J110" s="204"/>
      <c r="K110" s="204"/>
      <c r="L110" s="204"/>
      <c r="M110" s="204"/>
      <c r="N110" s="204"/>
      <c r="O110" s="204"/>
      <c r="P110" s="204"/>
      <c r="Q110" s="204"/>
      <c r="R110" s="204"/>
    </row>
    <row r="111" spans="1:18" x14ac:dyDescent="0.45">
      <c r="A111" s="100">
        <v>4470</v>
      </c>
      <c r="B111" s="92" t="s">
        <v>291</v>
      </c>
      <c r="C111" s="76"/>
      <c r="D111" s="75"/>
      <c r="E111" s="114"/>
      <c r="F111" s="126">
        <f>'3. Income &amp; Expenditure Budget'!F117</f>
        <v>0</v>
      </c>
      <c r="G111" s="204"/>
      <c r="H111" s="204"/>
      <c r="I111" s="204"/>
      <c r="J111" s="204"/>
      <c r="K111" s="204"/>
      <c r="L111" s="204"/>
      <c r="M111" s="204"/>
      <c r="N111" s="204"/>
      <c r="O111" s="204"/>
      <c r="P111" s="204"/>
      <c r="Q111" s="204"/>
      <c r="R111" s="204"/>
    </row>
    <row r="112" spans="1:18" x14ac:dyDescent="0.45">
      <c r="A112" s="100">
        <v>4490</v>
      </c>
      <c r="B112" s="92" t="s">
        <v>292</v>
      </c>
      <c r="C112" s="76"/>
      <c r="D112" s="75"/>
      <c r="E112" s="114"/>
      <c r="F112" s="126">
        <f>'3. Income &amp; Expenditure Budget'!F118</f>
        <v>0</v>
      </c>
      <c r="G112" s="204"/>
      <c r="H112" s="204"/>
      <c r="I112" s="204"/>
      <c r="J112" s="204"/>
      <c r="K112" s="204"/>
      <c r="L112" s="204"/>
      <c r="M112" s="204"/>
      <c r="N112" s="204"/>
      <c r="O112" s="204"/>
      <c r="P112" s="204"/>
      <c r="Q112" s="204"/>
      <c r="R112" s="204"/>
    </row>
    <row r="113" spans="1:18" x14ac:dyDescent="0.45">
      <c r="A113" s="100">
        <v>4550</v>
      </c>
      <c r="B113" s="92" t="s">
        <v>293</v>
      </c>
      <c r="C113" s="76"/>
      <c r="D113" s="75"/>
      <c r="E113" s="114"/>
      <c r="F113" s="126">
        <f>'3. Income &amp; Expenditure Budget'!F119</f>
        <v>0</v>
      </c>
      <c r="G113" s="204"/>
      <c r="H113" s="204"/>
      <c r="I113" s="204"/>
      <c r="J113" s="204"/>
      <c r="K113" s="204"/>
      <c r="L113" s="204"/>
      <c r="M113" s="204"/>
      <c r="N113" s="204"/>
      <c r="O113" s="204"/>
      <c r="P113" s="204"/>
      <c r="Q113" s="204"/>
      <c r="R113" s="204"/>
    </row>
    <row r="114" spans="1:18" x14ac:dyDescent="0.45">
      <c r="A114" s="100">
        <v>4570</v>
      </c>
      <c r="B114" s="92" t="s">
        <v>294</v>
      </c>
      <c r="C114" s="76"/>
      <c r="D114" s="75"/>
      <c r="E114" s="114"/>
      <c r="F114" s="126">
        <f>'3. Income &amp; Expenditure Budget'!F120</f>
        <v>0</v>
      </c>
      <c r="G114" s="204"/>
      <c r="H114" s="204"/>
      <c r="I114" s="204"/>
      <c r="J114" s="204"/>
      <c r="K114" s="204"/>
      <c r="L114" s="204"/>
      <c r="M114" s="204"/>
      <c r="N114" s="204"/>
      <c r="O114" s="204"/>
      <c r="P114" s="204"/>
      <c r="Q114" s="204"/>
      <c r="R114" s="204"/>
    </row>
    <row r="115" spans="1:18" x14ac:dyDescent="0.45">
      <c r="A115" s="100">
        <v>4590</v>
      </c>
      <c r="B115" s="92" t="s">
        <v>295</v>
      </c>
      <c r="C115" s="76"/>
      <c r="D115" s="75"/>
      <c r="E115" s="114"/>
      <c r="F115" s="126">
        <f>'3. Income &amp; Expenditure Budget'!F121</f>
        <v>0</v>
      </c>
      <c r="G115" s="204"/>
      <c r="H115" s="204"/>
      <c r="I115" s="204"/>
      <c r="J115" s="204"/>
      <c r="K115" s="204"/>
      <c r="L115" s="204"/>
      <c r="M115" s="204"/>
      <c r="N115" s="204"/>
      <c r="O115" s="204"/>
      <c r="P115" s="204"/>
      <c r="Q115" s="204"/>
      <c r="R115" s="204"/>
    </row>
    <row r="116" spans="1:18" x14ac:dyDescent="0.45">
      <c r="A116" s="100">
        <v>4610</v>
      </c>
      <c r="B116" s="92" t="s">
        <v>296</v>
      </c>
      <c r="C116" s="76"/>
      <c r="D116" s="75"/>
      <c r="E116" s="114"/>
      <c r="F116" s="126">
        <f>'3. Income &amp; Expenditure Budget'!F122</f>
        <v>0</v>
      </c>
      <c r="G116" s="204"/>
      <c r="H116" s="204"/>
      <c r="I116" s="204"/>
      <c r="J116" s="204"/>
      <c r="K116" s="204"/>
      <c r="L116" s="204"/>
      <c r="M116" s="204"/>
      <c r="N116" s="204"/>
      <c r="O116" s="204"/>
      <c r="P116" s="204"/>
      <c r="Q116" s="204"/>
      <c r="R116" s="204"/>
    </row>
    <row r="117" spans="1:18" x14ac:dyDescent="0.45">
      <c r="A117" s="100">
        <v>4620</v>
      </c>
      <c r="B117" s="92" t="s">
        <v>297</v>
      </c>
      <c r="C117" s="76"/>
      <c r="D117" s="75"/>
      <c r="E117" s="114"/>
      <c r="F117" s="126">
        <f>'3. Income &amp; Expenditure Budget'!F123</f>
        <v>0</v>
      </c>
      <c r="G117" s="204"/>
      <c r="H117" s="204"/>
      <c r="I117" s="204"/>
      <c r="J117" s="204"/>
      <c r="K117" s="204"/>
      <c r="L117" s="204"/>
      <c r="M117" s="204"/>
      <c r="N117" s="204"/>
      <c r="O117" s="204"/>
      <c r="P117" s="204"/>
      <c r="Q117" s="204"/>
      <c r="R117" s="204"/>
    </row>
    <row r="118" spans="1:18" x14ac:dyDescent="0.45">
      <c r="A118" s="100">
        <v>4630</v>
      </c>
      <c r="B118" s="92" t="s">
        <v>298</v>
      </c>
      <c r="C118" s="76"/>
      <c r="D118" s="75"/>
      <c r="E118" s="114"/>
      <c r="F118" s="126">
        <f>'3. Income &amp; Expenditure Budget'!F124</f>
        <v>0</v>
      </c>
      <c r="G118" s="204"/>
      <c r="H118" s="204"/>
      <c r="I118" s="204"/>
      <c r="J118" s="204"/>
      <c r="K118" s="204"/>
      <c r="L118" s="204"/>
      <c r="M118" s="204"/>
      <c r="N118" s="204"/>
      <c r="O118" s="204"/>
      <c r="P118" s="204"/>
      <c r="Q118" s="204"/>
      <c r="R118" s="204"/>
    </row>
    <row r="119" spans="1:18" x14ac:dyDescent="0.45">
      <c r="A119" s="100">
        <v>4635</v>
      </c>
      <c r="B119" s="92" t="s">
        <v>165</v>
      </c>
      <c r="C119" s="76"/>
      <c r="D119" s="75"/>
      <c r="E119" s="114"/>
      <c r="F119" s="126">
        <f>'3. Income &amp; Expenditure Budget'!F125</f>
        <v>0</v>
      </c>
      <c r="G119" s="204"/>
      <c r="H119" s="204"/>
      <c r="I119" s="204"/>
      <c r="J119" s="204"/>
      <c r="K119" s="204"/>
      <c r="L119" s="204"/>
      <c r="M119" s="204"/>
      <c r="N119" s="204"/>
      <c r="O119" s="204"/>
      <c r="P119" s="204"/>
      <c r="Q119" s="204"/>
      <c r="R119" s="204"/>
    </row>
    <row r="120" spans="1:18" x14ac:dyDescent="0.45">
      <c r="A120" s="100">
        <v>4640</v>
      </c>
      <c r="B120" s="92" t="s">
        <v>345</v>
      </c>
      <c r="C120" s="76"/>
      <c r="D120" s="75"/>
      <c r="E120" s="114"/>
      <c r="F120" s="126">
        <f>'3. Income &amp; Expenditure Budget'!F126</f>
        <v>0</v>
      </c>
      <c r="G120" s="204"/>
      <c r="H120" s="204"/>
      <c r="I120" s="204"/>
      <c r="J120" s="204"/>
      <c r="K120" s="204"/>
      <c r="L120" s="204"/>
      <c r="M120" s="204"/>
      <c r="N120" s="204"/>
      <c r="O120" s="204"/>
      <c r="P120" s="204"/>
      <c r="Q120" s="204"/>
      <c r="R120" s="204"/>
    </row>
    <row r="121" spans="1:18" x14ac:dyDescent="0.45">
      <c r="A121" s="106">
        <v>4641</v>
      </c>
      <c r="B121" s="92" t="s">
        <v>299</v>
      </c>
      <c r="C121" s="76"/>
      <c r="D121" s="75"/>
      <c r="E121" s="114"/>
      <c r="F121" s="126">
        <f>'3. Income &amp; Expenditure Budget'!F127</f>
        <v>0</v>
      </c>
      <c r="G121" s="204"/>
      <c r="H121" s="204"/>
      <c r="I121" s="204"/>
      <c r="J121" s="204"/>
      <c r="K121" s="204"/>
      <c r="L121" s="204"/>
      <c r="M121" s="204"/>
      <c r="N121" s="204"/>
      <c r="O121" s="204"/>
      <c r="P121" s="204"/>
      <c r="Q121" s="204"/>
      <c r="R121" s="204"/>
    </row>
    <row r="122" spans="1:18" x14ac:dyDescent="0.45">
      <c r="A122" s="100">
        <v>4650</v>
      </c>
      <c r="B122" s="92" t="s">
        <v>300</v>
      </c>
      <c r="C122" s="76"/>
      <c r="D122" s="75"/>
      <c r="E122" s="114"/>
      <c r="F122" s="126">
        <f>'3. Income &amp; Expenditure Budget'!F128</f>
        <v>0</v>
      </c>
      <c r="G122" s="204"/>
      <c r="H122" s="204"/>
      <c r="I122" s="204"/>
      <c r="J122" s="204"/>
      <c r="K122" s="204"/>
      <c r="L122" s="204"/>
      <c r="M122" s="204"/>
      <c r="N122" s="204"/>
      <c r="O122" s="204"/>
      <c r="P122" s="204"/>
      <c r="Q122" s="204"/>
      <c r="R122" s="204"/>
    </row>
    <row r="123" spans="1:18" x14ac:dyDescent="0.45">
      <c r="A123" s="100">
        <v>4670</v>
      </c>
      <c r="B123" s="92" t="s">
        <v>301</v>
      </c>
      <c r="C123" s="76"/>
      <c r="D123" s="75"/>
      <c r="E123" s="114"/>
      <c r="F123" s="126">
        <f>'3. Income &amp; Expenditure Budget'!F129</f>
        <v>0</v>
      </c>
      <c r="G123" s="204"/>
      <c r="H123" s="204"/>
      <c r="I123" s="204"/>
      <c r="J123" s="204"/>
      <c r="K123" s="204"/>
      <c r="L123" s="204"/>
      <c r="M123" s="204"/>
      <c r="N123" s="204"/>
      <c r="O123" s="204"/>
      <c r="P123" s="204"/>
      <c r="Q123" s="204"/>
      <c r="R123" s="204"/>
    </row>
    <row r="124" spans="1:18" x14ac:dyDescent="0.45">
      <c r="A124" s="101">
        <v>4671</v>
      </c>
      <c r="B124" s="92" t="s">
        <v>133</v>
      </c>
      <c r="C124" s="76"/>
      <c r="D124" s="75"/>
      <c r="E124" s="114"/>
      <c r="F124" s="126">
        <f>'3. Income &amp; Expenditure Budget'!F130</f>
        <v>0</v>
      </c>
      <c r="G124" s="204"/>
      <c r="H124" s="204"/>
      <c r="I124" s="204"/>
      <c r="J124" s="204"/>
      <c r="K124" s="204"/>
      <c r="L124" s="204"/>
      <c r="M124" s="204"/>
      <c r="N124" s="204"/>
      <c r="O124" s="204"/>
      <c r="P124" s="204"/>
      <c r="Q124" s="204"/>
      <c r="R124" s="204"/>
    </row>
    <row r="125" spans="1:18" x14ac:dyDescent="0.45">
      <c r="A125" s="101">
        <v>4690</v>
      </c>
      <c r="B125" s="92" t="s">
        <v>302</v>
      </c>
      <c r="C125" s="76"/>
      <c r="D125" s="75"/>
      <c r="E125" s="114"/>
      <c r="F125" s="126">
        <f>'3. Income &amp; Expenditure Budget'!F131</f>
        <v>0</v>
      </c>
      <c r="G125" s="204"/>
      <c r="H125" s="204"/>
      <c r="I125" s="204"/>
      <c r="J125" s="204"/>
      <c r="K125" s="204"/>
      <c r="L125" s="204"/>
      <c r="M125" s="204"/>
      <c r="N125" s="204"/>
      <c r="O125" s="204"/>
      <c r="P125" s="204"/>
      <c r="Q125" s="204"/>
      <c r="R125" s="204"/>
    </row>
    <row r="126" spans="1:18" x14ac:dyDescent="0.45">
      <c r="A126" s="101">
        <v>4710</v>
      </c>
      <c r="B126" s="92" t="s">
        <v>303</v>
      </c>
      <c r="C126" s="76"/>
      <c r="D126" s="75"/>
      <c r="E126" s="114"/>
      <c r="F126" s="126">
        <f>'3. Income &amp; Expenditure Budget'!F132</f>
        <v>0</v>
      </c>
      <c r="G126" s="204"/>
      <c r="H126" s="204"/>
      <c r="I126" s="204"/>
      <c r="J126" s="204"/>
      <c r="K126" s="204"/>
      <c r="L126" s="204"/>
      <c r="M126" s="204"/>
      <c r="N126" s="204"/>
      <c r="O126" s="204"/>
      <c r="P126" s="204"/>
      <c r="Q126" s="204"/>
      <c r="R126" s="204"/>
    </row>
    <row r="127" spans="1:18" x14ac:dyDescent="0.45">
      <c r="A127" s="101">
        <v>4720</v>
      </c>
      <c r="B127" s="92" t="s">
        <v>304</v>
      </c>
      <c r="C127" s="76"/>
      <c r="D127" s="75"/>
      <c r="E127" s="114"/>
      <c r="F127" s="126">
        <f>'3. Income &amp; Expenditure Budget'!F133</f>
        <v>0</v>
      </c>
      <c r="G127" s="204"/>
      <c r="H127" s="204"/>
      <c r="I127" s="204"/>
      <c r="J127" s="204"/>
      <c r="K127" s="204"/>
      <c r="L127" s="204"/>
      <c r="M127" s="204"/>
      <c r="N127" s="204"/>
      <c r="O127" s="204"/>
      <c r="P127" s="204"/>
      <c r="Q127" s="204"/>
      <c r="R127" s="204"/>
    </row>
    <row r="128" spans="1:18" x14ac:dyDescent="0.45">
      <c r="A128" s="101">
        <v>4730</v>
      </c>
      <c r="B128" s="92" t="s">
        <v>305</v>
      </c>
      <c r="C128" s="76"/>
      <c r="D128" s="75"/>
      <c r="E128" s="114"/>
      <c r="F128" s="126">
        <f>'3. Income &amp; Expenditure Budget'!F134</f>
        <v>13536</v>
      </c>
      <c r="G128" s="204"/>
      <c r="H128" s="204"/>
      <c r="I128" s="204"/>
      <c r="J128" s="204"/>
      <c r="K128" s="204"/>
      <c r="L128" s="204"/>
      <c r="M128" s="204"/>
      <c r="N128" s="204"/>
      <c r="O128" s="204"/>
      <c r="P128" s="204"/>
      <c r="Q128" s="204"/>
      <c r="R128" s="204"/>
    </row>
    <row r="129" spans="1:18" x14ac:dyDescent="0.45">
      <c r="A129" s="101">
        <v>4740</v>
      </c>
      <c r="B129" s="92" t="s">
        <v>306</v>
      </c>
      <c r="C129" s="76"/>
      <c r="D129" s="75"/>
      <c r="E129" s="114"/>
      <c r="F129" s="126">
        <f>'3. Income &amp; Expenditure Budget'!F135</f>
        <v>0</v>
      </c>
      <c r="G129" s="204"/>
      <c r="H129" s="204"/>
      <c r="I129" s="204"/>
      <c r="J129" s="204"/>
      <c r="K129" s="204"/>
      <c r="L129" s="204"/>
      <c r="M129" s="204"/>
      <c r="N129" s="204"/>
      <c r="O129" s="204"/>
      <c r="P129" s="204"/>
      <c r="Q129" s="204"/>
      <c r="R129" s="204"/>
    </row>
    <row r="130" spans="1:18" x14ac:dyDescent="0.45">
      <c r="A130" s="101">
        <v>4741</v>
      </c>
      <c r="B130" s="92" t="s">
        <v>166</v>
      </c>
      <c r="C130" s="76"/>
      <c r="D130" s="75"/>
      <c r="E130" s="114"/>
      <c r="F130" s="126">
        <f>'3. Income &amp; Expenditure Budget'!F136</f>
        <v>0</v>
      </c>
      <c r="G130" s="204"/>
      <c r="H130" s="204"/>
      <c r="I130" s="204"/>
      <c r="J130" s="204"/>
      <c r="K130" s="204"/>
      <c r="L130" s="204"/>
      <c r="M130" s="204"/>
      <c r="N130" s="204"/>
      <c r="O130" s="204"/>
      <c r="P130" s="204"/>
      <c r="Q130" s="204"/>
      <c r="R130" s="204"/>
    </row>
    <row r="131" spans="1:18" x14ac:dyDescent="0.45">
      <c r="A131" s="101">
        <v>4750</v>
      </c>
      <c r="B131" s="92" t="s">
        <v>307</v>
      </c>
      <c r="C131" s="76"/>
      <c r="D131" s="75"/>
      <c r="E131" s="114"/>
      <c r="F131" s="126">
        <f>'3. Income &amp; Expenditure Budget'!F137</f>
        <v>0</v>
      </c>
      <c r="G131" s="204"/>
      <c r="H131" s="204"/>
      <c r="I131" s="204"/>
      <c r="J131" s="204"/>
      <c r="K131" s="204"/>
      <c r="L131" s="204"/>
      <c r="M131" s="204"/>
      <c r="N131" s="204"/>
      <c r="O131" s="204"/>
      <c r="P131" s="204"/>
      <c r="Q131" s="204"/>
      <c r="R131" s="204"/>
    </row>
    <row r="132" spans="1:18" x14ac:dyDescent="0.45">
      <c r="A132" s="101">
        <v>4760</v>
      </c>
      <c r="B132" s="92" t="s">
        <v>308</v>
      </c>
      <c r="C132" s="76"/>
      <c r="D132" s="75"/>
      <c r="E132" s="114"/>
      <c r="F132" s="126">
        <f>'3. Income &amp; Expenditure Budget'!F138</f>
        <v>0</v>
      </c>
      <c r="G132" s="204"/>
      <c r="H132" s="204"/>
      <c r="I132" s="204"/>
      <c r="J132" s="204"/>
      <c r="K132" s="204"/>
      <c r="L132" s="204"/>
      <c r="M132" s="204"/>
      <c r="N132" s="204"/>
      <c r="O132" s="204"/>
      <c r="P132" s="204"/>
      <c r="Q132" s="204"/>
      <c r="R132" s="204"/>
    </row>
    <row r="133" spans="1:18" x14ac:dyDescent="0.45">
      <c r="A133" s="100">
        <v>4770</v>
      </c>
      <c r="B133" s="92" t="s">
        <v>309</v>
      </c>
      <c r="C133" s="76"/>
      <c r="D133" s="75"/>
      <c r="E133" s="114"/>
      <c r="F133" s="126">
        <f>'3. Income &amp; Expenditure Budget'!F139</f>
        <v>0</v>
      </c>
      <c r="G133" s="204"/>
      <c r="H133" s="204"/>
      <c r="I133" s="204"/>
      <c r="J133" s="204"/>
      <c r="K133" s="204"/>
      <c r="L133" s="204"/>
      <c r="M133" s="204"/>
      <c r="N133" s="204"/>
      <c r="O133" s="204"/>
      <c r="P133" s="204"/>
      <c r="Q133" s="204"/>
      <c r="R133" s="204"/>
    </row>
    <row r="134" spans="1:18" x14ac:dyDescent="0.45">
      <c r="A134" s="100">
        <v>4780</v>
      </c>
      <c r="B134" s="92" t="s">
        <v>310</v>
      </c>
      <c r="C134" s="76"/>
      <c r="D134" s="75"/>
      <c r="E134" s="114"/>
      <c r="F134" s="126">
        <f>'3. Income &amp; Expenditure Budget'!F140</f>
        <v>0</v>
      </c>
      <c r="G134" s="204"/>
      <c r="H134" s="204"/>
      <c r="I134" s="204"/>
      <c r="J134" s="204"/>
      <c r="K134" s="204"/>
      <c r="L134" s="204"/>
      <c r="M134" s="204"/>
      <c r="N134" s="204"/>
      <c r="O134" s="204"/>
      <c r="P134" s="204"/>
      <c r="Q134" s="204"/>
      <c r="R134" s="204"/>
    </row>
    <row r="135" spans="1:18" x14ac:dyDescent="0.45">
      <c r="A135" s="100">
        <v>4810</v>
      </c>
      <c r="B135" s="92" t="s">
        <v>311</v>
      </c>
      <c r="C135" s="76"/>
      <c r="D135" s="75"/>
      <c r="E135" s="114"/>
      <c r="F135" s="126">
        <f>'3. Income &amp; Expenditure Budget'!F141</f>
        <v>0</v>
      </c>
      <c r="G135" s="204"/>
      <c r="H135" s="204"/>
      <c r="I135" s="204"/>
      <c r="J135" s="204"/>
      <c r="K135" s="204"/>
      <c r="L135" s="204"/>
      <c r="M135" s="204"/>
      <c r="N135" s="204"/>
      <c r="O135" s="204"/>
      <c r="P135" s="204"/>
      <c r="Q135" s="204"/>
      <c r="R135" s="204"/>
    </row>
    <row r="136" spans="1:18" x14ac:dyDescent="0.45">
      <c r="A136" s="100">
        <v>4815</v>
      </c>
      <c r="B136" s="92" t="s">
        <v>312</v>
      </c>
      <c r="C136" s="76"/>
      <c r="D136" s="75"/>
      <c r="E136" s="114"/>
      <c r="F136" s="126">
        <f>'3. Income &amp; Expenditure Budget'!F142</f>
        <v>0</v>
      </c>
      <c r="G136" s="204"/>
      <c r="H136" s="204"/>
      <c r="I136" s="204"/>
      <c r="J136" s="204"/>
      <c r="K136" s="204"/>
      <c r="L136" s="204"/>
      <c r="M136" s="204"/>
      <c r="N136" s="204"/>
      <c r="O136" s="204"/>
      <c r="P136" s="204"/>
      <c r="Q136" s="204"/>
      <c r="R136" s="204"/>
    </row>
    <row r="137" spans="1:18" x14ac:dyDescent="0.45">
      <c r="A137" s="100">
        <v>4850</v>
      </c>
      <c r="B137" s="92" t="s">
        <v>313</v>
      </c>
      <c r="C137" s="76"/>
      <c r="D137" s="75"/>
      <c r="E137" s="114"/>
      <c r="F137" s="126">
        <f>'3. Income &amp; Expenditure Budget'!F143</f>
        <v>0</v>
      </c>
      <c r="G137" s="204"/>
      <c r="H137" s="204"/>
      <c r="I137" s="204"/>
      <c r="J137" s="204"/>
      <c r="K137" s="204"/>
      <c r="L137" s="204"/>
      <c r="M137" s="204"/>
      <c r="N137" s="204"/>
      <c r="O137" s="204"/>
      <c r="P137" s="204"/>
      <c r="Q137" s="204"/>
      <c r="R137" s="204"/>
    </row>
    <row r="138" spans="1:18" x14ac:dyDescent="0.45">
      <c r="A138" s="106">
        <v>4909</v>
      </c>
      <c r="B138" s="92" t="s">
        <v>188</v>
      </c>
      <c r="C138" s="77"/>
      <c r="D138" s="78"/>
      <c r="E138" s="116"/>
      <c r="F138" s="126">
        <f>'3. Income &amp; Expenditure Budget'!F144</f>
        <v>0</v>
      </c>
      <c r="G138" s="204"/>
      <c r="H138" s="204"/>
      <c r="I138" s="204"/>
      <c r="J138" s="204"/>
      <c r="K138" s="204"/>
      <c r="L138" s="204"/>
      <c r="M138" s="204"/>
      <c r="N138" s="204"/>
      <c r="O138" s="204"/>
      <c r="P138" s="204"/>
      <c r="Q138" s="204"/>
      <c r="R138" s="204"/>
    </row>
    <row r="139" spans="1:18" x14ac:dyDescent="0.45">
      <c r="A139" s="102">
        <v>4910</v>
      </c>
      <c r="B139" s="92" t="s">
        <v>314</v>
      </c>
      <c r="C139" s="77"/>
      <c r="D139" s="78"/>
      <c r="E139" s="116"/>
      <c r="F139" s="126">
        <f>'3. Income &amp; Expenditure Budget'!F145</f>
        <v>0</v>
      </c>
      <c r="G139" s="204"/>
      <c r="H139" s="204"/>
      <c r="I139" s="204"/>
      <c r="J139" s="204"/>
      <c r="K139" s="204"/>
      <c r="L139" s="204"/>
      <c r="M139" s="204"/>
      <c r="N139" s="204"/>
      <c r="O139" s="204"/>
      <c r="P139" s="204"/>
      <c r="Q139" s="204"/>
      <c r="R139" s="204"/>
    </row>
    <row r="140" spans="1:18" x14ac:dyDescent="0.45">
      <c r="A140" s="102">
        <v>4911</v>
      </c>
      <c r="B140" s="92" t="s">
        <v>315</v>
      </c>
      <c r="C140" s="77"/>
      <c r="D140" s="78"/>
      <c r="E140" s="116"/>
      <c r="F140" s="126">
        <f>'3. Income &amp; Expenditure Budget'!F146</f>
        <v>0</v>
      </c>
      <c r="G140" s="204"/>
      <c r="H140" s="204"/>
      <c r="I140" s="204"/>
      <c r="J140" s="204"/>
      <c r="K140" s="204"/>
      <c r="L140" s="204"/>
      <c r="M140" s="204"/>
      <c r="N140" s="204"/>
      <c r="O140" s="204"/>
      <c r="P140" s="204"/>
      <c r="Q140" s="204"/>
      <c r="R140" s="204"/>
    </row>
    <row r="141" spans="1:18" x14ac:dyDescent="0.45">
      <c r="A141" s="102">
        <v>4912</v>
      </c>
      <c r="B141" s="92" t="s">
        <v>316</v>
      </c>
      <c r="C141" s="77"/>
      <c r="D141" s="78"/>
      <c r="E141" s="116"/>
      <c r="F141" s="126">
        <f>'3. Income &amp; Expenditure Budget'!F147</f>
        <v>0</v>
      </c>
      <c r="G141" s="204"/>
      <c r="H141" s="204"/>
      <c r="I141" s="204"/>
      <c r="J141" s="204"/>
      <c r="K141" s="204"/>
      <c r="L141" s="204"/>
      <c r="M141" s="204"/>
      <c r="N141" s="204"/>
      <c r="O141" s="204"/>
      <c r="P141" s="204"/>
      <c r="Q141" s="204"/>
      <c r="R141" s="204"/>
    </row>
    <row r="142" spans="1:18" x14ac:dyDescent="0.45">
      <c r="A142" s="102">
        <v>4913</v>
      </c>
      <c r="B142" s="92" t="s">
        <v>134</v>
      </c>
      <c r="C142" s="77"/>
      <c r="D142" s="78"/>
      <c r="E142" s="116"/>
      <c r="F142" s="126">
        <f>'3. Income &amp; Expenditure Budget'!F148</f>
        <v>0</v>
      </c>
      <c r="G142" s="204"/>
      <c r="H142" s="204"/>
      <c r="I142" s="204"/>
      <c r="J142" s="204"/>
      <c r="K142" s="204"/>
      <c r="L142" s="204"/>
      <c r="M142" s="204"/>
      <c r="N142" s="204"/>
      <c r="O142" s="204"/>
      <c r="P142" s="204"/>
      <c r="Q142" s="204"/>
      <c r="R142" s="204"/>
    </row>
    <row r="143" spans="1:18" x14ac:dyDescent="0.45">
      <c r="A143" s="102">
        <v>4914</v>
      </c>
      <c r="B143" s="92" t="s">
        <v>317</v>
      </c>
      <c r="C143" s="77"/>
      <c r="D143" s="78"/>
      <c r="E143" s="116"/>
      <c r="F143" s="126">
        <f>'3. Income &amp; Expenditure Budget'!F149</f>
        <v>0</v>
      </c>
      <c r="G143" s="204"/>
      <c r="H143" s="204"/>
      <c r="I143" s="204"/>
      <c r="J143" s="204"/>
      <c r="K143" s="204"/>
      <c r="L143" s="204"/>
      <c r="M143" s="204"/>
      <c r="N143" s="204"/>
      <c r="O143" s="204"/>
      <c r="P143" s="204"/>
      <c r="Q143" s="204"/>
      <c r="R143" s="204"/>
    </row>
    <row r="144" spans="1:18" x14ac:dyDescent="0.45">
      <c r="A144" s="102">
        <v>4915</v>
      </c>
      <c r="B144" s="92" t="s">
        <v>167</v>
      </c>
      <c r="C144" s="77"/>
      <c r="D144" s="78"/>
      <c r="E144" s="116"/>
      <c r="F144" s="126">
        <f>'3. Income &amp; Expenditure Budget'!F150</f>
        <v>0</v>
      </c>
      <c r="G144" s="204"/>
      <c r="H144" s="204"/>
      <c r="I144" s="204"/>
      <c r="J144" s="204"/>
      <c r="K144" s="204"/>
      <c r="L144" s="204"/>
      <c r="M144" s="204"/>
      <c r="N144" s="204"/>
      <c r="O144" s="204"/>
      <c r="P144" s="204"/>
      <c r="Q144" s="204"/>
      <c r="R144" s="204"/>
    </row>
    <row r="145" spans="1:18" x14ac:dyDescent="0.45">
      <c r="A145" s="102">
        <v>4916</v>
      </c>
      <c r="B145" s="92" t="s">
        <v>318</v>
      </c>
      <c r="C145" s="77"/>
      <c r="D145" s="78"/>
      <c r="E145" s="116"/>
      <c r="F145" s="126">
        <f>'3. Income &amp; Expenditure Budget'!F151</f>
        <v>0</v>
      </c>
      <c r="G145" s="204"/>
      <c r="H145" s="204"/>
      <c r="I145" s="204"/>
      <c r="J145" s="204"/>
      <c r="K145" s="204"/>
      <c r="L145" s="204"/>
      <c r="M145" s="204"/>
      <c r="N145" s="204"/>
      <c r="O145" s="204"/>
      <c r="P145" s="204"/>
      <c r="Q145" s="204"/>
      <c r="R145" s="204"/>
    </row>
    <row r="146" spans="1:18" x14ac:dyDescent="0.45">
      <c r="A146" s="102">
        <v>4918</v>
      </c>
      <c r="B146" s="92" t="s">
        <v>319</v>
      </c>
      <c r="C146" s="77"/>
      <c r="D146" s="78"/>
      <c r="E146" s="116"/>
      <c r="F146" s="126">
        <f>'3. Income &amp; Expenditure Budget'!F152</f>
        <v>0</v>
      </c>
      <c r="G146" s="204"/>
      <c r="H146" s="204"/>
      <c r="I146" s="204"/>
      <c r="J146" s="204"/>
      <c r="K146" s="204"/>
      <c r="L146" s="204"/>
      <c r="M146" s="204"/>
      <c r="N146" s="204"/>
      <c r="O146" s="204"/>
      <c r="P146" s="204"/>
      <c r="Q146" s="204"/>
      <c r="R146" s="204"/>
    </row>
    <row r="147" spans="1:18" x14ac:dyDescent="0.45">
      <c r="A147" s="106">
        <v>4919</v>
      </c>
      <c r="B147" s="92" t="s">
        <v>189</v>
      </c>
      <c r="C147" s="77"/>
      <c r="D147" s="78"/>
      <c r="E147" s="116"/>
      <c r="F147" s="126">
        <f>'3. Income &amp; Expenditure Budget'!F153</f>
        <v>0</v>
      </c>
      <c r="G147" s="204"/>
      <c r="H147" s="204"/>
      <c r="I147" s="204"/>
      <c r="J147" s="204"/>
      <c r="K147" s="204"/>
      <c r="L147" s="204"/>
      <c r="M147" s="204"/>
      <c r="N147" s="204"/>
      <c r="O147" s="204"/>
      <c r="P147" s="204"/>
      <c r="Q147" s="204"/>
      <c r="R147" s="204"/>
    </row>
    <row r="148" spans="1:18" x14ac:dyDescent="0.45">
      <c r="A148" s="102">
        <v>4922</v>
      </c>
      <c r="B148" s="92" t="s">
        <v>320</v>
      </c>
      <c r="C148" s="77"/>
      <c r="D148" s="78"/>
      <c r="E148" s="116"/>
      <c r="F148" s="126">
        <f>'3. Income &amp; Expenditure Budget'!F154</f>
        <v>0</v>
      </c>
      <c r="G148" s="204"/>
      <c r="H148" s="204"/>
      <c r="I148" s="204"/>
      <c r="J148" s="204"/>
      <c r="K148" s="204"/>
      <c r="L148" s="204"/>
      <c r="M148" s="204"/>
      <c r="N148" s="204"/>
      <c r="O148" s="204"/>
      <c r="P148" s="204"/>
      <c r="Q148" s="204"/>
      <c r="R148" s="204"/>
    </row>
    <row r="149" spans="1:18" x14ac:dyDescent="0.45">
      <c r="A149" s="102">
        <v>4923</v>
      </c>
      <c r="B149" s="92" t="s">
        <v>321</v>
      </c>
      <c r="C149" s="77"/>
      <c r="D149" s="78"/>
      <c r="E149" s="116"/>
      <c r="F149" s="126">
        <f>'3. Income &amp; Expenditure Budget'!F155</f>
        <v>0</v>
      </c>
      <c r="G149" s="204"/>
      <c r="H149" s="204"/>
      <c r="I149" s="204"/>
      <c r="J149" s="204"/>
      <c r="K149" s="204"/>
      <c r="L149" s="204"/>
      <c r="M149" s="204"/>
      <c r="N149" s="204"/>
      <c r="O149" s="204"/>
      <c r="P149" s="204"/>
      <c r="Q149" s="204"/>
      <c r="R149" s="204"/>
    </row>
    <row r="150" spans="1:18" x14ac:dyDescent="0.45">
      <c r="A150" s="102">
        <v>4924</v>
      </c>
      <c r="B150" s="92" t="s">
        <v>322</v>
      </c>
      <c r="C150" s="77"/>
      <c r="D150" s="78"/>
      <c r="E150" s="116"/>
      <c r="F150" s="126">
        <f>'3. Income &amp; Expenditure Budget'!F156</f>
        <v>0</v>
      </c>
      <c r="G150" s="204"/>
      <c r="H150" s="204"/>
      <c r="I150" s="204"/>
      <c r="J150" s="204"/>
      <c r="K150" s="204"/>
      <c r="L150" s="204"/>
      <c r="M150" s="204"/>
      <c r="N150" s="204"/>
      <c r="O150" s="204"/>
      <c r="P150" s="204"/>
      <c r="Q150" s="204"/>
      <c r="R150" s="204"/>
    </row>
    <row r="151" spans="1:18" x14ac:dyDescent="0.45">
      <c r="A151" s="102">
        <v>4925</v>
      </c>
      <c r="B151" s="92" t="s">
        <v>323</v>
      </c>
      <c r="C151" s="77"/>
      <c r="D151" s="78"/>
      <c r="E151" s="116"/>
      <c r="F151" s="126">
        <f>'3. Income &amp; Expenditure Budget'!F157</f>
        <v>0</v>
      </c>
      <c r="G151" s="204"/>
      <c r="H151" s="204"/>
      <c r="I151" s="204"/>
      <c r="J151" s="204"/>
      <c r="K151" s="204"/>
      <c r="L151" s="204"/>
      <c r="M151" s="204"/>
      <c r="N151" s="204"/>
      <c r="O151" s="204"/>
      <c r="P151" s="204"/>
      <c r="Q151" s="204"/>
      <c r="R151" s="204"/>
    </row>
    <row r="152" spans="1:18" ht="14.65" thickBot="1" x14ac:dyDescent="0.5">
      <c r="A152" s="102">
        <v>4928</v>
      </c>
      <c r="B152" s="92" t="s">
        <v>173</v>
      </c>
      <c r="C152" s="77"/>
      <c r="D152" s="78"/>
      <c r="E152" s="116"/>
      <c r="F152" s="126">
        <f>'3. Income &amp; Expenditure Budget'!F158</f>
        <v>0</v>
      </c>
      <c r="G152" s="204"/>
      <c r="H152" s="204"/>
      <c r="I152" s="204"/>
      <c r="J152" s="204"/>
      <c r="K152" s="204"/>
      <c r="L152" s="204"/>
      <c r="M152" s="204"/>
      <c r="N152" s="204"/>
      <c r="O152" s="204"/>
      <c r="P152" s="204"/>
      <c r="Q152" s="204"/>
      <c r="R152" s="204"/>
    </row>
    <row r="153" spans="1:18" ht="14.65" thickBot="1" x14ac:dyDescent="0.5">
      <c r="A153" s="157" t="s">
        <v>78</v>
      </c>
      <c r="B153" s="158"/>
      <c r="C153" s="158"/>
      <c r="D153" s="158"/>
      <c r="E153" s="158"/>
      <c r="F153" s="159">
        <f t="shared" ref="F153:R153" si="6">SUM(F101:F152)</f>
        <v>13536</v>
      </c>
      <c r="G153" s="240">
        <f t="shared" si="6"/>
        <v>0</v>
      </c>
      <c r="H153" s="240">
        <f t="shared" si="6"/>
        <v>0</v>
      </c>
      <c r="I153" s="240">
        <f t="shared" si="6"/>
        <v>0</v>
      </c>
      <c r="J153" s="240">
        <f t="shared" si="6"/>
        <v>0</v>
      </c>
      <c r="K153" s="240">
        <f t="shared" si="6"/>
        <v>0</v>
      </c>
      <c r="L153" s="240">
        <f t="shared" si="6"/>
        <v>0</v>
      </c>
      <c r="M153" s="240">
        <f t="shared" si="6"/>
        <v>0</v>
      </c>
      <c r="N153" s="240">
        <f t="shared" si="6"/>
        <v>0</v>
      </c>
      <c r="O153" s="240">
        <f t="shared" si="6"/>
        <v>0</v>
      </c>
      <c r="P153" s="240">
        <f t="shared" si="6"/>
        <v>0</v>
      </c>
      <c r="Q153" s="240">
        <f t="shared" si="6"/>
        <v>0</v>
      </c>
      <c r="R153" s="240">
        <f t="shared" si="6"/>
        <v>0</v>
      </c>
    </row>
    <row r="154" spans="1:18" ht="14.65" thickBot="1" x14ac:dyDescent="0.5">
      <c r="A154" s="103"/>
      <c r="B154" s="70" t="s">
        <v>51</v>
      </c>
      <c r="D154" s="13"/>
      <c r="E154" s="13"/>
      <c r="F154" s="123"/>
      <c r="G154" s="204"/>
      <c r="H154" s="204"/>
      <c r="I154" s="204"/>
      <c r="J154" s="204"/>
      <c r="K154" s="204"/>
      <c r="L154" s="204"/>
      <c r="M154" s="204"/>
      <c r="N154" s="204"/>
      <c r="O154" s="204"/>
      <c r="P154" s="204"/>
      <c r="Q154" s="204"/>
      <c r="R154" s="204"/>
    </row>
    <row r="155" spans="1:18" ht="14.65" thickBot="1" x14ac:dyDescent="0.5">
      <c r="A155" s="157" t="s">
        <v>72</v>
      </c>
      <c r="B155" s="158"/>
      <c r="C155" s="158"/>
      <c r="D155" s="158"/>
      <c r="E155" s="158"/>
      <c r="F155" s="159"/>
      <c r="G155" s="204"/>
      <c r="H155" s="204"/>
      <c r="I155" s="204"/>
      <c r="J155" s="204"/>
      <c r="K155" s="204"/>
      <c r="L155" s="204"/>
      <c r="M155" s="204"/>
      <c r="N155" s="204"/>
      <c r="O155" s="204"/>
      <c r="P155" s="204"/>
      <c r="Q155" s="204"/>
      <c r="R155" s="204"/>
    </row>
    <row r="156" spans="1:18" x14ac:dyDescent="0.45">
      <c r="A156" s="100">
        <v>5010</v>
      </c>
      <c r="B156" s="92" t="s">
        <v>324</v>
      </c>
      <c r="C156" s="76"/>
      <c r="D156" s="75"/>
      <c r="E156" s="114"/>
      <c r="F156" s="120">
        <f>'3. Income &amp; Expenditure Budget'!F162</f>
        <v>0</v>
      </c>
      <c r="G156" s="204"/>
      <c r="H156" s="204"/>
      <c r="I156" s="204"/>
      <c r="J156" s="204"/>
      <c r="K156" s="204"/>
      <c r="L156" s="204"/>
      <c r="M156" s="204"/>
      <c r="N156" s="204"/>
      <c r="O156" s="204"/>
      <c r="P156" s="204"/>
      <c r="Q156" s="204"/>
      <c r="R156" s="204"/>
    </row>
    <row r="157" spans="1:18" x14ac:dyDescent="0.45">
      <c r="A157" s="100">
        <v>5030</v>
      </c>
      <c r="B157" s="92" t="s">
        <v>325</v>
      </c>
      <c r="C157" s="76"/>
      <c r="D157" s="75"/>
      <c r="E157" s="114"/>
      <c r="F157" s="120">
        <f>'3. Income &amp; Expenditure Budget'!F163</f>
        <v>0</v>
      </c>
      <c r="G157" s="204"/>
      <c r="H157" s="204"/>
      <c r="I157" s="204"/>
      <c r="J157" s="204"/>
      <c r="K157" s="204"/>
      <c r="L157" s="204"/>
      <c r="M157" s="204"/>
      <c r="N157" s="204"/>
      <c r="O157" s="204"/>
      <c r="P157" s="204"/>
      <c r="Q157" s="204"/>
      <c r="R157" s="204"/>
    </row>
    <row r="158" spans="1:18" x14ac:dyDescent="0.45">
      <c r="A158" s="101">
        <v>5110</v>
      </c>
      <c r="B158" s="92" t="s">
        <v>192</v>
      </c>
      <c r="C158" s="76"/>
      <c r="D158" s="75"/>
      <c r="E158" s="114"/>
      <c r="F158" s="120">
        <f>'3. Income &amp; Expenditure Budget'!F164</f>
        <v>0</v>
      </c>
      <c r="G158" s="204"/>
      <c r="H158" s="204"/>
      <c r="I158" s="204"/>
      <c r="J158" s="204"/>
      <c r="K158" s="204"/>
      <c r="L158" s="204"/>
      <c r="M158" s="204"/>
      <c r="N158" s="204"/>
      <c r="O158" s="204"/>
      <c r="P158" s="204"/>
      <c r="Q158" s="204"/>
      <c r="R158" s="204"/>
    </row>
    <row r="159" spans="1:18" x14ac:dyDescent="0.45">
      <c r="A159" s="101">
        <v>5112</v>
      </c>
      <c r="B159" s="92" t="s">
        <v>326</v>
      </c>
      <c r="C159" s="76"/>
      <c r="D159" s="75"/>
      <c r="E159" s="114"/>
      <c r="F159" s="120">
        <f>'3. Income &amp; Expenditure Budget'!F165</f>
        <v>0</v>
      </c>
      <c r="G159" s="204"/>
      <c r="H159" s="204"/>
      <c r="I159" s="204"/>
      <c r="J159" s="204"/>
      <c r="K159" s="204"/>
      <c r="L159" s="204"/>
      <c r="M159" s="204"/>
      <c r="N159" s="204"/>
      <c r="O159" s="204"/>
      <c r="P159" s="204"/>
      <c r="Q159" s="204"/>
      <c r="R159" s="204"/>
    </row>
    <row r="160" spans="1:18" x14ac:dyDescent="0.45">
      <c r="A160" s="101">
        <v>5150</v>
      </c>
      <c r="B160" s="92" t="s">
        <v>169</v>
      </c>
      <c r="C160" s="76"/>
      <c r="D160" s="75"/>
      <c r="E160" s="114"/>
      <c r="F160" s="120">
        <f>'3. Income &amp; Expenditure Budget'!F166</f>
        <v>0</v>
      </c>
      <c r="G160" s="204"/>
      <c r="H160" s="204"/>
      <c r="I160" s="204"/>
      <c r="J160" s="204"/>
      <c r="K160" s="204"/>
      <c r="L160" s="204"/>
      <c r="M160" s="204"/>
      <c r="N160" s="204"/>
      <c r="O160" s="204"/>
      <c r="P160" s="204"/>
      <c r="Q160" s="204"/>
      <c r="R160" s="204"/>
    </row>
    <row r="161" spans="1:18" x14ac:dyDescent="0.45">
      <c r="A161" s="101">
        <v>5170</v>
      </c>
      <c r="B161" s="92" t="s">
        <v>193</v>
      </c>
      <c r="C161" s="76"/>
      <c r="D161" s="75"/>
      <c r="E161" s="114"/>
      <c r="F161" s="120">
        <f>'3. Income &amp; Expenditure Budget'!F167</f>
        <v>0</v>
      </c>
      <c r="G161" s="204"/>
      <c r="H161" s="204"/>
      <c r="I161" s="204"/>
      <c r="J161" s="204"/>
      <c r="K161" s="204"/>
      <c r="L161" s="204"/>
      <c r="M161" s="204"/>
      <c r="N161" s="204"/>
      <c r="O161" s="204"/>
      <c r="P161" s="204"/>
      <c r="Q161" s="204"/>
      <c r="R161" s="204"/>
    </row>
    <row r="162" spans="1:18" x14ac:dyDescent="0.45">
      <c r="A162" s="101">
        <v>5175</v>
      </c>
      <c r="B162" s="92" t="s">
        <v>170</v>
      </c>
      <c r="C162" s="76"/>
      <c r="D162" s="75"/>
      <c r="E162" s="114"/>
      <c r="F162" s="120">
        <f>'3. Income &amp; Expenditure Budget'!F168</f>
        <v>0</v>
      </c>
      <c r="G162" s="204"/>
      <c r="H162" s="204"/>
      <c r="I162" s="204"/>
      <c r="J162" s="204"/>
      <c r="K162" s="204"/>
      <c r="L162" s="204"/>
      <c r="M162" s="204"/>
      <c r="N162" s="204"/>
      <c r="O162" s="204"/>
      <c r="P162" s="204"/>
      <c r="Q162" s="204"/>
      <c r="R162" s="204"/>
    </row>
    <row r="163" spans="1:18" x14ac:dyDescent="0.45">
      <c r="A163" s="101">
        <v>5310</v>
      </c>
      <c r="B163" s="92" t="s">
        <v>327</v>
      </c>
      <c r="C163" s="76"/>
      <c r="D163" s="75"/>
      <c r="E163" s="114"/>
      <c r="F163" s="120">
        <f>'3. Income &amp; Expenditure Budget'!F169</f>
        <v>0</v>
      </c>
      <c r="G163" s="204"/>
      <c r="H163" s="204"/>
      <c r="I163" s="204"/>
      <c r="J163" s="204"/>
      <c r="K163" s="204"/>
      <c r="L163" s="204"/>
      <c r="M163" s="204"/>
      <c r="N163" s="204"/>
      <c r="O163" s="204"/>
      <c r="P163" s="204"/>
      <c r="Q163" s="204"/>
      <c r="R163" s="204"/>
    </row>
    <row r="164" spans="1:18" x14ac:dyDescent="0.45">
      <c r="A164" s="101">
        <v>5315</v>
      </c>
      <c r="B164" s="92" t="s">
        <v>135</v>
      </c>
      <c r="C164" s="76"/>
      <c r="D164" s="75"/>
      <c r="E164" s="114"/>
      <c r="F164" s="120">
        <f>'3. Income &amp; Expenditure Budget'!F170</f>
        <v>0</v>
      </c>
      <c r="G164" s="204"/>
      <c r="H164" s="204"/>
      <c r="I164" s="204"/>
      <c r="J164" s="204"/>
      <c r="K164" s="204"/>
      <c r="L164" s="204"/>
      <c r="M164" s="204"/>
      <c r="N164" s="204"/>
      <c r="O164" s="204"/>
      <c r="P164" s="204"/>
      <c r="Q164" s="204"/>
      <c r="R164" s="204"/>
    </row>
    <row r="165" spans="1:18" x14ac:dyDescent="0.45">
      <c r="A165" s="100">
        <v>5350</v>
      </c>
      <c r="B165" s="92" t="s">
        <v>328</v>
      </c>
      <c r="C165" s="76"/>
      <c r="D165" s="75"/>
      <c r="E165" s="114"/>
      <c r="F165" s="120">
        <f>'3. Income &amp; Expenditure Budget'!F171</f>
        <v>0</v>
      </c>
      <c r="G165" s="204"/>
      <c r="H165" s="204"/>
      <c r="I165" s="204"/>
      <c r="J165" s="204"/>
      <c r="K165" s="204"/>
      <c r="L165" s="204"/>
      <c r="M165" s="204"/>
      <c r="N165" s="204"/>
      <c r="O165" s="204"/>
      <c r="P165" s="204"/>
      <c r="Q165" s="204"/>
      <c r="R165" s="204"/>
    </row>
    <row r="166" spans="1:18" x14ac:dyDescent="0.45">
      <c r="A166" s="100">
        <v>5400</v>
      </c>
      <c r="B166" s="92" t="s">
        <v>329</v>
      </c>
      <c r="C166" s="76"/>
      <c r="D166" s="75"/>
      <c r="E166" s="114"/>
      <c r="F166" s="120">
        <f>'3. Income &amp; Expenditure Budget'!F172</f>
        <v>0</v>
      </c>
      <c r="G166" s="204"/>
      <c r="H166" s="204"/>
      <c r="I166" s="204"/>
      <c r="J166" s="204"/>
      <c r="K166" s="204"/>
      <c r="L166" s="204"/>
      <c r="M166" s="204"/>
      <c r="N166" s="204"/>
      <c r="O166" s="204"/>
      <c r="P166" s="204"/>
      <c r="Q166" s="204"/>
      <c r="R166" s="204"/>
    </row>
    <row r="167" spans="1:18" x14ac:dyDescent="0.45">
      <c r="A167" s="100">
        <v>5450</v>
      </c>
      <c r="B167" s="92" t="s">
        <v>330</v>
      </c>
      <c r="C167" s="76"/>
      <c r="D167" s="75"/>
      <c r="E167" s="114"/>
      <c r="F167" s="120">
        <f>'3. Income &amp; Expenditure Budget'!F173</f>
        <v>0</v>
      </c>
      <c r="G167" s="204"/>
      <c r="H167" s="204"/>
      <c r="I167" s="204"/>
      <c r="J167" s="204"/>
      <c r="K167" s="204"/>
      <c r="L167" s="204"/>
      <c r="M167" s="204"/>
      <c r="N167" s="204"/>
      <c r="O167" s="204"/>
      <c r="P167" s="204"/>
      <c r="Q167" s="204"/>
      <c r="R167" s="204"/>
    </row>
    <row r="168" spans="1:18" x14ac:dyDescent="0.45">
      <c r="A168" s="100">
        <v>5510</v>
      </c>
      <c r="B168" s="92" t="s">
        <v>331</v>
      </c>
      <c r="C168" s="76"/>
      <c r="D168" s="75"/>
      <c r="E168" s="114"/>
      <c r="F168" s="120">
        <f>'3. Income &amp; Expenditure Budget'!F174</f>
        <v>0</v>
      </c>
      <c r="G168" s="204"/>
      <c r="H168" s="204"/>
      <c r="I168" s="204"/>
      <c r="J168" s="204"/>
      <c r="K168" s="204"/>
      <c r="L168" s="204"/>
      <c r="M168" s="204"/>
      <c r="N168" s="204"/>
      <c r="O168" s="204"/>
      <c r="P168" s="204"/>
      <c r="Q168" s="204"/>
      <c r="R168" s="204"/>
    </row>
    <row r="169" spans="1:18" x14ac:dyDescent="0.45">
      <c r="A169" s="100">
        <v>5550</v>
      </c>
      <c r="B169" s="92" t="s">
        <v>332</v>
      </c>
      <c r="C169" s="76"/>
      <c r="D169" s="75"/>
      <c r="E169" s="114"/>
      <c r="F169" s="120">
        <f>'3. Income &amp; Expenditure Budget'!F175</f>
        <v>0</v>
      </c>
      <c r="G169" s="204"/>
      <c r="H169" s="204"/>
      <c r="I169" s="204"/>
      <c r="J169" s="204"/>
      <c r="K169" s="204"/>
      <c r="L169" s="204"/>
      <c r="M169" s="204"/>
      <c r="N169" s="204"/>
      <c r="O169" s="204"/>
      <c r="P169" s="204"/>
      <c r="Q169" s="204"/>
      <c r="R169" s="204"/>
    </row>
    <row r="170" spans="1:18" x14ac:dyDescent="0.45">
      <c r="A170" s="100">
        <v>5551</v>
      </c>
      <c r="B170" s="92" t="s">
        <v>140</v>
      </c>
      <c r="C170" s="76"/>
      <c r="D170" s="75"/>
      <c r="E170" s="114"/>
      <c r="F170" s="120">
        <f>'3. Income &amp; Expenditure Budget'!F176</f>
        <v>0</v>
      </c>
      <c r="G170" s="204"/>
      <c r="H170" s="204"/>
      <c r="I170" s="204"/>
      <c r="J170" s="204"/>
      <c r="K170" s="204"/>
      <c r="L170" s="204"/>
      <c r="M170" s="204"/>
      <c r="N170" s="204"/>
      <c r="O170" s="204"/>
      <c r="P170" s="204"/>
      <c r="Q170" s="204"/>
      <c r="R170" s="204"/>
    </row>
    <row r="171" spans="1:18" x14ac:dyDescent="0.45">
      <c r="A171" s="106">
        <v>5552</v>
      </c>
      <c r="B171" s="92" t="s">
        <v>139</v>
      </c>
      <c r="C171" s="76"/>
      <c r="D171" s="75"/>
      <c r="E171" s="114"/>
      <c r="F171" s="120">
        <f>'3. Income &amp; Expenditure Budget'!F177</f>
        <v>0</v>
      </c>
      <c r="G171" s="204"/>
      <c r="H171" s="204"/>
      <c r="I171" s="204"/>
      <c r="J171" s="204"/>
      <c r="K171" s="204"/>
      <c r="L171" s="204"/>
      <c r="M171" s="204"/>
      <c r="N171" s="204"/>
      <c r="O171" s="204"/>
      <c r="P171" s="204"/>
      <c r="Q171" s="204"/>
      <c r="R171" s="204"/>
    </row>
    <row r="172" spans="1:18" x14ac:dyDescent="0.45">
      <c r="A172" s="100">
        <v>5610</v>
      </c>
      <c r="B172" s="311" t="s">
        <v>194</v>
      </c>
      <c r="C172" s="76"/>
      <c r="D172" s="75"/>
      <c r="E172" s="114"/>
      <c r="F172" s="120">
        <f>'3. Income &amp; Expenditure Budget'!F178</f>
        <v>0</v>
      </c>
      <c r="G172" s="204"/>
      <c r="H172" s="204"/>
      <c r="I172" s="204"/>
      <c r="J172" s="204"/>
      <c r="K172" s="204"/>
      <c r="L172" s="204"/>
      <c r="M172" s="204"/>
      <c r="N172" s="204"/>
      <c r="O172" s="204"/>
      <c r="P172" s="204"/>
      <c r="Q172" s="204"/>
      <c r="R172" s="204"/>
    </row>
    <row r="173" spans="1:18" x14ac:dyDescent="0.45">
      <c r="A173" s="100">
        <v>5611</v>
      </c>
      <c r="B173" s="311" t="s">
        <v>171</v>
      </c>
      <c r="C173" s="76"/>
      <c r="D173" s="75"/>
      <c r="E173" s="114"/>
      <c r="F173" s="120">
        <f>'3. Income &amp; Expenditure Budget'!F179</f>
        <v>0</v>
      </c>
      <c r="G173" s="204"/>
      <c r="H173" s="204"/>
      <c r="I173" s="204"/>
      <c r="J173" s="204"/>
      <c r="K173" s="204"/>
      <c r="L173" s="204"/>
      <c r="M173" s="204"/>
      <c r="N173" s="204"/>
      <c r="O173" s="204"/>
      <c r="P173" s="204"/>
      <c r="Q173" s="204"/>
      <c r="R173" s="204"/>
    </row>
    <row r="174" spans="1:18" x14ac:dyDescent="0.45">
      <c r="A174" s="100">
        <v>5700</v>
      </c>
      <c r="B174" s="311" t="s">
        <v>195</v>
      </c>
      <c r="C174" s="76"/>
      <c r="D174" s="75"/>
      <c r="E174" s="114"/>
      <c r="F174" s="120">
        <f>'3. Income &amp; Expenditure Budget'!F180</f>
        <v>0</v>
      </c>
      <c r="G174" s="204"/>
      <c r="H174" s="204"/>
      <c r="I174" s="204"/>
      <c r="J174" s="204"/>
      <c r="K174" s="204"/>
      <c r="L174" s="204"/>
      <c r="M174" s="204"/>
      <c r="N174" s="204"/>
      <c r="O174" s="204"/>
      <c r="P174" s="204"/>
      <c r="Q174" s="204"/>
      <c r="R174" s="204"/>
    </row>
    <row r="175" spans="1:18" ht="14.65" thickBot="1" x14ac:dyDescent="0.5">
      <c r="A175" s="102">
        <v>5800</v>
      </c>
      <c r="B175" s="311" t="s">
        <v>136</v>
      </c>
      <c r="C175" s="77"/>
      <c r="D175" s="78"/>
      <c r="E175" s="116"/>
      <c r="F175" s="120">
        <f>'3. Income &amp; Expenditure Budget'!F181</f>
        <v>0</v>
      </c>
      <c r="G175" s="204"/>
      <c r="H175" s="204"/>
      <c r="I175" s="204"/>
      <c r="J175" s="204"/>
      <c r="K175" s="204"/>
      <c r="L175" s="204"/>
      <c r="M175" s="204"/>
      <c r="N175" s="204"/>
      <c r="O175" s="204"/>
      <c r="P175" s="204"/>
      <c r="Q175" s="204"/>
      <c r="R175" s="204"/>
    </row>
    <row r="176" spans="1:18" ht="14.65" thickBot="1" x14ac:dyDescent="0.5">
      <c r="A176" s="157" t="s">
        <v>77</v>
      </c>
      <c r="B176" s="158"/>
      <c r="C176" s="158"/>
      <c r="D176" s="158"/>
      <c r="E176" s="158"/>
      <c r="F176" s="229">
        <f t="shared" ref="F176:R176" si="7">SUM(F156:F175)</f>
        <v>0</v>
      </c>
      <c r="G176" s="250">
        <f t="shared" si="7"/>
        <v>0</v>
      </c>
      <c r="H176" s="250">
        <f t="shared" si="7"/>
        <v>0</v>
      </c>
      <c r="I176" s="250">
        <f t="shared" si="7"/>
        <v>0</v>
      </c>
      <c r="J176" s="250">
        <f t="shared" si="7"/>
        <v>0</v>
      </c>
      <c r="K176" s="250">
        <f t="shared" si="7"/>
        <v>0</v>
      </c>
      <c r="L176" s="250">
        <f t="shared" si="7"/>
        <v>0</v>
      </c>
      <c r="M176" s="250">
        <f t="shared" si="7"/>
        <v>0</v>
      </c>
      <c r="N176" s="250">
        <f t="shared" si="7"/>
        <v>0</v>
      </c>
      <c r="O176" s="250">
        <f t="shared" si="7"/>
        <v>0</v>
      </c>
      <c r="P176" s="250">
        <f t="shared" si="7"/>
        <v>0</v>
      </c>
      <c r="Q176" s="250">
        <f t="shared" si="7"/>
        <v>0</v>
      </c>
      <c r="R176" s="250">
        <f t="shared" si="7"/>
        <v>0</v>
      </c>
    </row>
    <row r="177" spans="1:18" ht="14.65" thickBot="1" x14ac:dyDescent="0.5">
      <c r="A177" s="103"/>
      <c r="B177" s="70" t="s">
        <v>51</v>
      </c>
      <c r="D177" s="13"/>
      <c r="E177" s="13"/>
      <c r="F177" s="123"/>
      <c r="G177" s="204"/>
      <c r="H177" s="204"/>
      <c r="I177" s="204"/>
      <c r="J177" s="204"/>
      <c r="K177" s="204"/>
      <c r="L177" s="204"/>
      <c r="M177" s="204"/>
      <c r="N177" s="204"/>
      <c r="O177" s="204"/>
      <c r="P177" s="204"/>
      <c r="Q177" s="204"/>
      <c r="R177" s="204"/>
    </row>
    <row r="178" spans="1:18" ht="14.65" thickBot="1" x14ac:dyDescent="0.5">
      <c r="A178" s="157" t="s">
        <v>73</v>
      </c>
      <c r="B178" s="158"/>
      <c r="C178" s="158"/>
      <c r="D178" s="158"/>
      <c r="E178" s="158"/>
      <c r="F178" s="159"/>
      <c r="G178" s="204"/>
      <c r="H178" s="204"/>
      <c r="I178" s="204"/>
      <c r="J178" s="204"/>
      <c r="K178" s="204"/>
      <c r="L178" s="204"/>
      <c r="M178" s="204"/>
      <c r="N178" s="204"/>
      <c r="O178" s="204"/>
      <c r="P178" s="204"/>
      <c r="Q178" s="204"/>
      <c r="R178" s="204"/>
    </row>
    <row r="179" spans="1:18" x14ac:dyDescent="0.45">
      <c r="A179" s="100">
        <v>6010</v>
      </c>
      <c r="B179" s="92" t="s">
        <v>14</v>
      </c>
      <c r="C179" s="76"/>
      <c r="D179" s="75"/>
      <c r="E179" s="114"/>
      <c r="F179" s="119">
        <f>'3. Income &amp; Expenditure Budget'!F185</f>
        <v>0</v>
      </c>
      <c r="G179" s="204"/>
      <c r="H179" s="204"/>
      <c r="I179" s="204"/>
      <c r="J179" s="204"/>
      <c r="K179" s="204"/>
      <c r="L179" s="204"/>
      <c r="M179" s="204"/>
      <c r="N179" s="204"/>
      <c r="O179" s="204"/>
      <c r="P179" s="204"/>
      <c r="Q179" s="204"/>
      <c r="R179" s="204"/>
    </row>
    <row r="180" spans="1:18" x14ac:dyDescent="0.45">
      <c r="A180" s="100">
        <v>6050</v>
      </c>
      <c r="B180" s="311" t="s">
        <v>196</v>
      </c>
      <c r="C180" s="76"/>
      <c r="D180" s="75"/>
      <c r="E180" s="114"/>
      <c r="F180" s="119">
        <f>'3. Income &amp; Expenditure Budget'!F186</f>
        <v>0</v>
      </c>
      <c r="G180" s="204"/>
      <c r="H180" s="204"/>
      <c r="I180" s="204"/>
      <c r="J180" s="204"/>
      <c r="K180" s="204"/>
      <c r="L180" s="204"/>
      <c r="M180" s="204"/>
      <c r="N180" s="204"/>
      <c r="O180" s="204"/>
      <c r="P180" s="204"/>
      <c r="Q180" s="204"/>
      <c r="R180" s="204"/>
    </row>
    <row r="181" spans="1:18" x14ac:dyDescent="0.45">
      <c r="A181" s="101">
        <v>6100</v>
      </c>
      <c r="B181" s="311" t="s">
        <v>190</v>
      </c>
      <c r="C181" s="76"/>
      <c r="D181" s="75"/>
      <c r="E181" s="114"/>
      <c r="F181" s="119">
        <f>'3. Income &amp; Expenditure Budget'!F187</f>
        <v>0</v>
      </c>
      <c r="G181" s="204"/>
      <c r="H181" s="204"/>
      <c r="I181" s="204"/>
      <c r="J181" s="204"/>
      <c r="K181" s="204"/>
      <c r="L181" s="204"/>
      <c r="M181" s="204"/>
      <c r="N181" s="204"/>
      <c r="O181" s="204"/>
      <c r="P181" s="204"/>
      <c r="Q181" s="204"/>
      <c r="R181" s="204"/>
    </row>
    <row r="182" spans="1:18" x14ac:dyDescent="0.45">
      <c r="A182" s="101">
        <v>6150</v>
      </c>
      <c r="B182" s="311" t="s">
        <v>197</v>
      </c>
      <c r="C182" s="76"/>
      <c r="D182" s="75"/>
      <c r="E182" s="114"/>
      <c r="F182" s="119">
        <f>'3. Income &amp; Expenditure Budget'!F188</f>
        <v>0</v>
      </c>
      <c r="G182" s="204"/>
      <c r="H182" s="204"/>
      <c r="I182" s="204"/>
      <c r="J182" s="204"/>
      <c r="K182" s="204"/>
      <c r="L182" s="204"/>
      <c r="M182" s="204"/>
      <c r="N182" s="204"/>
      <c r="O182" s="204"/>
      <c r="P182" s="204"/>
      <c r="Q182" s="204"/>
      <c r="R182" s="204"/>
    </row>
    <row r="183" spans="1:18" x14ac:dyDescent="0.45">
      <c r="A183" s="101">
        <v>6210</v>
      </c>
      <c r="B183" s="311" t="s">
        <v>130</v>
      </c>
      <c r="C183" s="76"/>
      <c r="D183" s="75"/>
      <c r="E183" s="114"/>
      <c r="F183" s="119">
        <f>'3. Income &amp; Expenditure Budget'!F189</f>
        <v>0</v>
      </c>
      <c r="G183" s="204"/>
      <c r="H183" s="204"/>
      <c r="I183" s="204"/>
      <c r="J183" s="204"/>
      <c r="K183" s="204"/>
      <c r="L183" s="204"/>
      <c r="M183" s="204"/>
      <c r="N183" s="204"/>
      <c r="O183" s="204"/>
      <c r="P183" s="204"/>
      <c r="Q183" s="204"/>
      <c r="R183" s="204"/>
    </row>
    <row r="184" spans="1:18" x14ac:dyDescent="0.45">
      <c r="A184" s="101">
        <v>6250</v>
      </c>
      <c r="B184" s="311" t="s">
        <v>333</v>
      </c>
      <c r="C184" s="76"/>
      <c r="D184" s="75"/>
      <c r="E184" s="114"/>
      <c r="F184" s="119">
        <f>'3. Income &amp; Expenditure Budget'!F190</f>
        <v>0</v>
      </c>
      <c r="G184" s="204"/>
      <c r="H184" s="204"/>
      <c r="I184" s="204"/>
      <c r="J184" s="204"/>
      <c r="K184" s="204"/>
      <c r="L184" s="204"/>
      <c r="M184" s="204"/>
      <c r="N184" s="204"/>
      <c r="O184" s="204"/>
      <c r="P184" s="204"/>
      <c r="Q184" s="204"/>
      <c r="R184" s="204"/>
    </row>
    <row r="185" spans="1:18" x14ac:dyDescent="0.45">
      <c r="A185" s="101">
        <v>6300</v>
      </c>
      <c r="B185" s="311" t="s">
        <v>334</v>
      </c>
      <c r="C185" s="76"/>
      <c r="D185" s="75"/>
      <c r="E185" s="114"/>
      <c r="F185" s="119">
        <f>'3. Income &amp; Expenditure Budget'!F191</f>
        <v>0</v>
      </c>
      <c r="G185" s="204"/>
      <c r="H185" s="204"/>
      <c r="I185" s="204"/>
      <c r="J185" s="204"/>
      <c r="K185" s="204"/>
      <c r="L185" s="204"/>
      <c r="M185" s="204"/>
      <c r="N185" s="204"/>
      <c r="O185" s="204"/>
      <c r="P185" s="204"/>
      <c r="Q185" s="204"/>
      <c r="R185" s="204"/>
    </row>
    <row r="186" spans="1:18" x14ac:dyDescent="0.45">
      <c r="A186" s="101">
        <v>6350</v>
      </c>
      <c r="B186" s="311" t="s">
        <v>335</v>
      </c>
      <c r="C186" s="76"/>
      <c r="D186" s="76"/>
      <c r="E186" s="117"/>
      <c r="F186" s="119">
        <f>'3. Income &amp; Expenditure Budget'!F192</f>
        <v>0</v>
      </c>
      <c r="G186" s="204"/>
      <c r="H186" s="204"/>
      <c r="I186" s="204"/>
      <c r="J186" s="204"/>
      <c r="K186" s="204"/>
      <c r="L186" s="204"/>
      <c r="M186" s="204"/>
      <c r="N186" s="204"/>
      <c r="O186" s="204"/>
      <c r="P186" s="204"/>
      <c r="Q186" s="204"/>
      <c r="R186" s="204"/>
    </row>
    <row r="187" spans="1:18" x14ac:dyDescent="0.45">
      <c r="A187" s="101">
        <v>6355</v>
      </c>
      <c r="B187" s="311" t="s">
        <v>336</v>
      </c>
      <c r="C187" s="76"/>
      <c r="D187" s="76"/>
      <c r="E187" s="117"/>
      <c r="F187" s="119">
        <f>'3. Income &amp; Expenditure Budget'!F193</f>
        <v>0</v>
      </c>
      <c r="G187" s="204"/>
      <c r="H187" s="204"/>
      <c r="I187" s="204"/>
      <c r="J187" s="204"/>
      <c r="K187" s="204"/>
      <c r="L187" s="204"/>
      <c r="M187" s="204"/>
      <c r="N187" s="204"/>
      <c r="O187" s="204"/>
      <c r="P187" s="204"/>
      <c r="Q187" s="204"/>
      <c r="R187" s="204"/>
    </row>
    <row r="188" spans="1:18" x14ac:dyDescent="0.45">
      <c r="A188" s="101">
        <v>6400</v>
      </c>
      <c r="B188" s="311" t="s">
        <v>337</v>
      </c>
      <c r="C188" s="76"/>
      <c r="D188" s="76"/>
      <c r="E188" s="117"/>
      <c r="F188" s="119">
        <f>'3. Income &amp; Expenditure Budget'!F194</f>
        <v>0</v>
      </c>
      <c r="G188" s="204"/>
      <c r="H188" s="204"/>
      <c r="I188" s="204"/>
      <c r="J188" s="204"/>
      <c r="K188" s="204"/>
      <c r="L188" s="204"/>
      <c r="M188" s="204"/>
      <c r="N188" s="204"/>
      <c r="O188" s="204"/>
      <c r="P188" s="204"/>
      <c r="Q188" s="204"/>
      <c r="R188" s="204"/>
    </row>
    <row r="189" spans="1:18" x14ac:dyDescent="0.45">
      <c r="A189" s="101">
        <v>6450</v>
      </c>
      <c r="B189" s="311" t="s">
        <v>198</v>
      </c>
      <c r="C189" s="76"/>
      <c r="D189" s="76"/>
      <c r="E189" s="117"/>
      <c r="F189" s="119">
        <f>'3. Income &amp; Expenditure Budget'!F195</f>
        <v>0</v>
      </c>
      <c r="G189" s="204"/>
      <c r="H189" s="204"/>
      <c r="I189" s="204"/>
      <c r="J189" s="204"/>
      <c r="K189" s="204"/>
      <c r="L189" s="204"/>
      <c r="M189" s="204"/>
      <c r="N189" s="204"/>
      <c r="O189" s="204"/>
      <c r="P189" s="204"/>
      <c r="Q189" s="204"/>
      <c r="R189" s="204"/>
    </row>
    <row r="190" spans="1:18" x14ac:dyDescent="0.45">
      <c r="A190" s="101">
        <v>6500</v>
      </c>
      <c r="B190" s="311" t="s">
        <v>199</v>
      </c>
      <c r="C190" s="76"/>
      <c r="D190" s="76"/>
      <c r="E190" s="117"/>
      <c r="F190" s="119">
        <f>'3. Income &amp; Expenditure Budget'!F196</f>
        <v>0</v>
      </c>
      <c r="G190" s="204"/>
      <c r="H190" s="204"/>
      <c r="I190" s="204"/>
      <c r="J190" s="204"/>
      <c r="K190" s="204"/>
      <c r="L190" s="204"/>
      <c r="M190" s="204"/>
      <c r="N190" s="204"/>
      <c r="O190" s="204"/>
      <c r="P190" s="204"/>
      <c r="Q190" s="204"/>
      <c r="R190" s="204"/>
    </row>
    <row r="191" spans="1:18" x14ac:dyDescent="0.45">
      <c r="A191" s="101">
        <v>6600</v>
      </c>
      <c r="B191" s="311" t="s">
        <v>15</v>
      </c>
      <c r="C191" s="76"/>
      <c r="D191" s="76"/>
      <c r="E191" s="117"/>
      <c r="F191" s="119">
        <f>'3. Income &amp; Expenditure Budget'!F197</f>
        <v>0</v>
      </c>
      <c r="G191" s="204"/>
      <c r="H191" s="204"/>
      <c r="I191" s="204"/>
      <c r="J191" s="204"/>
      <c r="K191" s="204"/>
      <c r="L191" s="204"/>
      <c r="M191" s="204"/>
      <c r="N191" s="204"/>
      <c r="O191" s="204"/>
      <c r="P191" s="204"/>
      <c r="Q191" s="204"/>
      <c r="R191" s="204"/>
    </row>
    <row r="192" spans="1:18" x14ac:dyDescent="0.45">
      <c r="A192" s="101">
        <v>6650</v>
      </c>
      <c r="B192" s="311" t="s">
        <v>338</v>
      </c>
      <c r="C192" s="76"/>
      <c r="D192" s="76"/>
      <c r="E192" s="117"/>
      <c r="F192" s="119">
        <f>'3. Income &amp; Expenditure Budget'!F198</f>
        <v>0</v>
      </c>
      <c r="G192" s="204"/>
      <c r="H192" s="204"/>
      <c r="I192" s="204"/>
      <c r="J192" s="204"/>
      <c r="K192" s="204"/>
      <c r="L192" s="204"/>
      <c r="M192" s="204"/>
      <c r="N192" s="204"/>
      <c r="O192" s="204"/>
      <c r="P192" s="204"/>
      <c r="Q192" s="204"/>
      <c r="R192" s="204"/>
    </row>
    <row r="193" spans="1:18" x14ac:dyDescent="0.45">
      <c r="A193" s="101">
        <v>6700</v>
      </c>
      <c r="B193" s="311" t="s">
        <v>339</v>
      </c>
      <c r="C193" s="76"/>
      <c r="D193" s="76"/>
      <c r="E193" s="117"/>
      <c r="F193" s="119">
        <f>'3. Income &amp; Expenditure Budget'!F199</f>
        <v>0</v>
      </c>
      <c r="G193" s="204"/>
      <c r="H193" s="204"/>
      <c r="I193" s="204"/>
      <c r="J193" s="204"/>
      <c r="K193" s="204"/>
      <c r="L193" s="204"/>
      <c r="M193" s="204"/>
      <c r="N193" s="204"/>
      <c r="O193" s="204"/>
      <c r="P193" s="204"/>
      <c r="Q193" s="204"/>
      <c r="R193" s="204"/>
    </row>
    <row r="194" spans="1:18" x14ac:dyDescent="0.45">
      <c r="A194" s="101">
        <v>6730</v>
      </c>
      <c r="B194" s="311" t="s">
        <v>340</v>
      </c>
      <c r="C194" s="76"/>
      <c r="D194" s="76"/>
      <c r="E194" s="117"/>
      <c r="F194" s="119">
        <f>'3. Income &amp; Expenditure Budget'!F200</f>
        <v>0</v>
      </c>
      <c r="G194" s="204"/>
      <c r="H194" s="204"/>
      <c r="I194" s="204"/>
      <c r="J194" s="204"/>
      <c r="K194" s="204"/>
      <c r="L194" s="204"/>
      <c r="M194" s="204"/>
      <c r="N194" s="204"/>
      <c r="O194" s="204"/>
      <c r="P194" s="204"/>
      <c r="Q194" s="204"/>
      <c r="R194" s="204"/>
    </row>
    <row r="195" spans="1:18" x14ac:dyDescent="0.45">
      <c r="A195" s="101">
        <v>6731</v>
      </c>
      <c r="B195" s="311" t="s">
        <v>341</v>
      </c>
      <c r="C195" s="76"/>
      <c r="D195" s="76"/>
      <c r="E195" s="117"/>
      <c r="F195" s="119">
        <f>'3. Income &amp; Expenditure Budget'!F201</f>
        <v>0</v>
      </c>
      <c r="G195" s="204"/>
      <c r="H195" s="204"/>
      <c r="I195" s="204"/>
      <c r="J195" s="204"/>
      <c r="K195" s="204"/>
      <c r="L195" s="204"/>
      <c r="M195" s="204"/>
      <c r="N195" s="204"/>
      <c r="O195" s="204"/>
      <c r="P195" s="204"/>
      <c r="Q195" s="204"/>
      <c r="R195" s="204"/>
    </row>
    <row r="196" spans="1:18" x14ac:dyDescent="0.45">
      <c r="A196" s="101">
        <v>6750</v>
      </c>
      <c r="B196" s="311" t="s">
        <v>137</v>
      </c>
      <c r="C196" s="76"/>
      <c r="D196" s="76"/>
      <c r="E196" s="117"/>
      <c r="F196" s="119">
        <f>'3. Income &amp; Expenditure Budget'!F202</f>
        <v>0</v>
      </c>
      <c r="G196" s="204"/>
      <c r="H196" s="204"/>
      <c r="I196" s="204"/>
      <c r="J196" s="204"/>
      <c r="K196" s="204"/>
      <c r="L196" s="204"/>
      <c r="M196" s="204"/>
      <c r="N196" s="204"/>
      <c r="O196" s="204"/>
      <c r="P196" s="204"/>
      <c r="Q196" s="204"/>
      <c r="R196" s="204"/>
    </row>
    <row r="197" spans="1:18" x14ac:dyDescent="0.45">
      <c r="A197" s="101">
        <v>6755</v>
      </c>
      <c r="B197" s="311" t="s">
        <v>200</v>
      </c>
      <c r="C197" s="76"/>
      <c r="D197" s="76"/>
      <c r="E197" s="117"/>
      <c r="F197" s="119">
        <f>'3. Income &amp; Expenditure Budget'!F203</f>
        <v>0</v>
      </c>
      <c r="G197" s="204"/>
      <c r="H197" s="204"/>
      <c r="I197" s="204"/>
      <c r="J197" s="204"/>
      <c r="K197" s="204"/>
      <c r="L197" s="204"/>
      <c r="M197" s="204"/>
      <c r="N197" s="204"/>
      <c r="O197" s="204"/>
      <c r="P197" s="204"/>
      <c r="Q197" s="204"/>
      <c r="R197" s="204"/>
    </row>
    <row r="198" spans="1:18" x14ac:dyDescent="0.45">
      <c r="A198" s="100">
        <v>6780</v>
      </c>
      <c r="B198" s="311" t="s">
        <v>16</v>
      </c>
      <c r="C198" s="76"/>
      <c r="D198" s="76"/>
      <c r="E198" s="117"/>
      <c r="F198" s="119">
        <f>'3. Income &amp; Expenditure Budget'!F204</f>
        <v>0</v>
      </c>
      <c r="G198" s="204"/>
      <c r="H198" s="204"/>
      <c r="I198" s="204"/>
      <c r="J198" s="204"/>
      <c r="K198" s="204"/>
      <c r="L198" s="204"/>
      <c r="M198" s="204"/>
      <c r="N198" s="204"/>
      <c r="O198" s="204"/>
      <c r="P198" s="204"/>
      <c r="Q198" s="204"/>
      <c r="R198" s="204"/>
    </row>
    <row r="199" spans="1:18" x14ac:dyDescent="0.45">
      <c r="A199" s="100">
        <v>6800</v>
      </c>
      <c r="B199" s="311" t="s">
        <v>342</v>
      </c>
      <c r="C199" s="76"/>
      <c r="D199" s="76"/>
      <c r="E199" s="117"/>
      <c r="F199" s="119">
        <f>'3. Income &amp; Expenditure Budget'!F205</f>
        <v>0</v>
      </c>
      <c r="G199" s="204"/>
      <c r="H199" s="204"/>
      <c r="I199" s="204"/>
      <c r="J199" s="204"/>
      <c r="K199" s="204"/>
      <c r="L199" s="204"/>
      <c r="M199" s="204"/>
      <c r="N199" s="204"/>
      <c r="O199" s="204"/>
      <c r="P199" s="204"/>
      <c r="Q199" s="204"/>
      <c r="R199" s="204"/>
    </row>
    <row r="200" spans="1:18" x14ac:dyDescent="0.45">
      <c r="A200" s="100">
        <v>6830</v>
      </c>
      <c r="B200" s="311" t="s">
        <v>343</v>
      </c>
      <c r="C200" s="76"/>
      <c r="D200" s="76"/>
      <c r="E200" s="117"/>
      <c r="F200" s="119">
        <f>'3. Income &amp; Expenditure Budget'!F206</f>
        <v>0</v>
      </c>
      <c r="G200" s="204"/>
      <c r="H200" s="204"/>
      <c r="I200" s="204"/>
      <c r="J200" s="204"/>
      <c r="K200" s="204"/>
      <c r="L200" s="204"/>
      <c r="M200" s="204"/>
      <c r="N200" s="204"/>
      <c r="O200" s="204"/>
      <c r="P200" s="204"/>
      <c r="Q200" s="204"/>
      <c r="R200" s="204"/>
    </row>
    <row r="201" spans="1:18" ht="14.65" thickBot="1" x14ac:dyDescent="0.5">
      <c r="A201" s="102">
        <v>6900</v>
      </c>
      <c r="B201" s="311" t="s">
        <v>201</v>
      </c>
      <c r="C201" s="77"/>
      <c r="D201" s="77"/>
      <c r="E201" s="118"/>
      <c r="F201" s="119">
        <f>'3. Income &amp; Expenditure Budget'!F207</f>
        <v>0</v>
      </c>
      <c r="G201" s="204"/>
      <c r="H201" s="204"/>
      <c r="I201" s="204"/>
      <c r="J201" s="204"/>
      <c r="K201" s="204"/>
      <c r="L201" s="204"/>
      <c r="M201" s="204"/>
      <c r="N201" s="204"/>
      <c r="O201" s="204"/>
      <c r="P201" s="204"/>
      <c r="Q201" s="204"/>
      <c r="R201" s="204"/>
    </row>
    <row r="202" spans="1:18" ht="14.65" thickBot="1" x14ac:dyDescent="0.5">
      <c r="A202" s="157" t="s">
        <v>76</v>
      </c>
      <c r="B202" s="158"/>
      <c r="C202" s="158"/>
      <c r="D202" s="158"/>
      <c r="E202" s="158"/>
      <c r="F202" s="202">
        <f t="shared" ref="F202:R202" si="8">SUM(F179:F201)</f>
        <v>0</v>
      </c>
      <c r="G202" s="208">
        <f t="shared" si="8"/>
        <v>0</v>
      </c>
      <c r="H202" s="208">
        <f t="shared" si="8"/>
        <v>0</v>
      </c>
      <c r="I202" s="208">
        <f t="shared" si="8"/>
        <v>0</v>
      </c>
      <c r="J202" s="208">
        <f t="shared" si="8"/>
        <v>0</v>
      </c>
      <c r="K202" s="208">
        <f t="shared" si="8"/>
        <v>0</v>
      </c>
      <c r="L202" s="208">
        <f t="shared" si="8"/>
        <v>0</v>
      </c>
      <c r="M202" s="208">
        <f t="shared" si="8"/>
        <v>0</v>
      </c>
      <c r="N202" s="208">
        <f t="shared" si="8"/>
        <v>0</v>
      </c>
      <c r="O202" s="208">
        <f t="shared" si="8"/>
        <v>0</v>
      </c>
      <c r="P202" s="208">
        <f t="shared" si="8"/>
        <v>0</v>
      </c>
      <c r="Q202" s="208">
        <f t="shared" si="8"/>
        <v>0</v>
      </c>
      <c r="R202" s="208">
        <f t="shared" si="8"/>
        <v>0</v>
      </c>
    </row>
    <row r="203" spans="1:18" ht="14.65" thickBot="1" x14ac:dyDescent="0.5">
      <c r="A203" s="103"/>
      <c r="B203" s="70" t="s">
        <v>51</v>
      </c>
      <c r="F203" s="123"/>
      <c r="G203" s="204"/>
      <c r="H203" s="204"/>
      <c r="I203" s="204"/>
      <c r="J203" s="204"/>
      <c r="K203" s="204"/>
      <c r="L203" s="204"/>
      <c r="M203" s="204"/>
      <c r="N203" s="204"/>
      <c r="O203" s="204"/>
      <c r="P203" s="204"/>
      <c r="Q203" s="204"/>
      <c r="R203" s="204"/>
    </row>
    <row r="204" spans="1:18" ht="14.65" thickBot="1" x14ac:dyDescent="0.5">
      <c r="A204" s="157" t="s">
        <v>74</v>
      </c>
      <c r="B204" s="158"/>
      <c r="C204" s="158"/>
      <c r="D204" s="158"/>
      <c r="E204" s="158"/>
      <c r="F204" s="159"/>
      <c r="G204" s="204"/>
      <c r="H204" s="204"/>
      <c r="I204" s="204"/>
      <c r="J204" s="204"/>
      <c r="K204" s="204"/>
      <c r="L204" s="204"/>
      <c r="M204" s="204"/>
      <c r="N204" s="204"/>
      <c r="O204" s="204"/>
      <c r="P204" s="204"/>
      <c r="Q204" s="204"/>
      <c r="R204" s="204"/>
    </row>
    <row r="205" spans="1:18" x14ac:dyDescent="0.45">
      <c r="A205" s="100">
        <v>7300</v>
      </c>
      <c r="B205" s="92" t="s">
        <v>131</v>
      </c>
      <c r="C205" s="76"/>
      <c r="D205" s="76"/>
      <c r="E205" s="117"/>
      <c r="F205" s="119">
        <f>'3. Income &amp; Expenditure Budget'!F211</f>
        <v>0</v>
      </c>
      <c r="G205" s="204"/>
      <c r="H205" s="204"/>
      <c r="I205" s="204"/>
      <c r="J205" s="204"/>
      <c r="K205" s="204"/>
      <c r="L205" s="204"/>
      <c r="M205" s="204"/>
      <c r="N205" s="204"/>
      <c r="O205" s="204"/>
      <c r="P205" s="204"/>
      <c r="Q205" s="204"/>
      <c r="R205" s="204"/>
    </row>
    <row r="206" spans="1:18" x14ac:dyDescent="0.45">
      <c r="A206" s="100">
        <v>7320</v>
      </c>
      <c r="B206" s="311" t="s">
        <v>202</v>
      </c>
      <c r="C206" s="76"/>
      <c r="D206" s="76"/>
      <c r="E206" s="117"/>
      <c r="F206" s="119">
        <f>'3. Income &amp; Expenditure Budget'!F212</f>
        <v>0</v>
      </c>
      <c r="G206" s="204"/>
      <c r="H206" s="204"/>
      <c r="I206" s="204"/>
      <c r="J206" s="204"/>
      <c r="K206" s="204"/>
      <c r="L206" s="204"/>
      <c r="M206" s="204"/>
      <c r="N206" s="204"/>
      <c r="O206" s="204"/>
      <c r="P206" s="204"/>
      <c r="Q206" s="204"/>
      <c r="R206" s="204"/>
    </row>
    <row r="207" spans="1:18" x14ac:dyDescent="0.45">
      <c r="A207" s="100">
        <v>7400</v>
      </c>
      <c r="B207" s="311" t="s">
        <v>344</v>
      </c>
      <c r="C207" s="76"/>
      <c r="D207" s="76"/>
      <c r="E207" s="117"/>
      <c r="F207" s="119">
        <f>'3. Income &amp; Expenditure Budget'!F213</f>
        <v>0</v>
      </c>
      <c r="G207" s="204"/>
      <c r="H207" s="204"/>
      <c r="I207" s="204"/>
      <c r="J207" s="204"/>
      <c r="K207" s="204"/>
      <c r="L207" s="204"/>
      <c r="M207" s="204"/>
      <c r="N207" s="204"/>
      <c r="O207" s="204"/>
      <c r="P207" s="204"/>
      <c r="Q207" s="204"/>
      <c r="R207" s="204"/>
    </row>
    <row r="208" spans="1:18" x14ac:dyDescent="0.45">
      <c r="A208" s="100">
        <v>7450</v>
      </c>
      <c r="B208" s="311" t="s">
        <v>203</v>
      </c>
      <c r="C208" s="76"/>
      <c r="D208" s="76"/>
      <c r="E208" s="117"/>
      <c r="F208" s="119">
        <f>'3. Income &amp; Expenditure Budget'!F214</f>
        <v>0</v>
      </c>
      <c r="G208" s="204"/>
      <c r="H208" s="204"/>
      <c r="I208" s="204"/>
      <c r="J208" s="204"/>
      <c r="K208" s="204"/>
      <c r="L208" s="204"/>
      <c r="M208" s="204"/>
      <c r="N208" s="204"/>
      <c r="O208" s="204"/>
      <c r="P208" s="204"/>
      <c r="Q208" s="204"/>
      <c r="R208" s="204"/>
    </row>
    <row r="209" spans="1:18" ht="14.65" thickBot="1" x14ac:dyDescent="0.5">
      <c r="A209" s="102">
        <v>7800</v>
      </c>
      <c r="B209" s="92" t="s">
        <v>38</v>
      </c>
      <c r="C209" s="77"/>
      <c r="D209" s="77"/>
      <c r="E209" s="118"/>
      <c r="F209" s="119" t="str">
        <f>'3. Income &amp; Expenditure Budget'!F215</f>
        <v>y</v>
      </c>
      <c r="G209" s="204"/>
      <c r="H209" s="204"/>
      <c r="I209" s="204"/>
      <c r="J209" s="204"/>
      <c r="K209" s="204"/>
      <c r="L209" s="204"/>
      <c r="M209" s="204"/>
      <c r="N209" s="204"/>
      <c r="O209" s="204"/>
      <c r="P209" s="204"/>
      <c r="Q209" s="204"/>
      <c r="R209" s="204"/>
    </row>
    <row r="210" spans="1:18" ht="14.65" thickBot="1" x14ac:dyDescent="0.5">
      <c r="A210" s="157" t="s">
        <v>75</v>
      </c>
      <c r="B210" s="158"/>
      <c r="C210" s="158"/>
      <c r="D210" s="158"/>
      <c r="E210" s="158"/>
      <c r="F210" s="229">
        <f t="shared" ref="F210:R210" si="9">SUM(F205:F209)</f>
        <v>0</v>
      </c>
      <c r="G210" s="208">
        <f t="shared" si="9"/>
        <v>0</v>
      </c>
      <c r="H210" s="208">
        <f t="shared" si="9"/>
        <v>0</v>
      </c>
      <c r="I210" s="208">
        <f t="shared" si="9"/>
        <v>0</v>
      </c>
      <c r="J210" s="208">
        <f t="shared" si="9"/>
        <v>0</v>
      </c>
      <c r="K210" s="208">
        <f t="shared" si="9"/>
        <v>0</v>
      </c>
      <c r="L210" s="208">
        <f t="shared" si="9"/>
        <v>0</v>
      </c>
      <c r="M210" s="208">
        <f t="shared" si="9"/>
        <v>0</v>
      </c>
      <c r="N210" s="208">
        <f t="shared" si="9"/>
        <v>0</v>
      </c>
      <c r="O210" s="208">
        <f t="shared" si="9"/>
        <v>0</v>
      </c>
      <c r="P210" s="208">
        <f t="shared" si="9"/>
        <v>0</v>
      </c>
      <c r="Q210" s="208">
        <f t="shared" si="9"/>
        <v>0</v>
      </c>
      <c r="R210" s="208">
        <f t="shared" si="9"/>
        <v>0</v>
      </c>
    </row>
    <row r="211" spans="1:18" ht="14.65" thickBot="1" x14ac:dyDescent="0.5">
      <c r="A211" s="105"/>
      <c r="B211" s="71"/>
      <c r="F211" s="123"/>
      <c r="G211" s="204"/>
      <c r="H211" s="204"/>
      <c r="I211" s="204"/>
      <c r="J211" s="204"/>
      <c r="K211" s="204"/>
      <c r="L211" s="204"/>
      <c r="M211" s="204"/>
      <c r="N211" s="204"/>
      <c r="O211" s="204"/>
      <c r="P211" s="204"/>
      <c r="Q211" s="204"/>
      <c r="R211" s="204"/>
    </row>
    <row r="212" spans="1:18" ht="14.65" thickBot="1" x14ac:dyDescent="0.5">
      <c r="A212" s="160" t="s">
        <v>17</v>
      </c>
      <c r="B212" s="161"/>
      <c r="C212" s="161"/>
      <c r="D212" s="161"/>
      <c r="E212" s="161"/>
      <c r="F212" s="203">
        <f t="shared" ref="F212:R212" si="10">(F210+F202+F176+F153+F98)*0.05</f>
        <v>1720.5</v>
      </c>
      <c r="G212" s="203">
        <f t="shared" si="10"/>
        <v>0</v>
      </c>
      <c r="H212" s="203">
        <f t="shared" si="10"/>
        <v>0</v>
      </c>
      <c r="I212" s="203">
        <f t="shared" si="10"/>
        <v>0</v>
      </c>
      <c r="J212" s="203">
        <f t="shared" si="10"/>
        <v>0</v>
      </c>
      <c r="K212" s="203">
        <f t="shared" si="10"/>
        <v>0</v>
      </c>
      <c r="L212" s="203">
        <f t="shared" si="10"/>
        <v>0</v>
      </c>
      <c r="M212" s="203">
        <f t="shared" si="10"/>
        <v>0</v>
      </c>
      <c r="N212" s="203">
        <f t="shared" si="10"/>
        <v>0</v>
      </c>
      <c r="O212" s="203">
        <f t="shared" si="10"/>
        <v>0</v>
      </c>
      <c r="P212" s="203">
        <f t="shared" si="10"/>
        <v>0</v>
      </c>
      <c r="Q212" s="203">
        <f t="shared" si="10"/>
        <v>0</v>
      </c>
      <c r="R212" s="203">
        <f t="shared" si="10"/>
        <v>0</v>
      </c>
    </row>
    <row r="213" spans="1:18" ht="14.65" thickBot="1" x14ac:dyDescent="0.5">
      <c r="A213" s="103"/>
      <c r="B213" s="70" t="s">
        <v>51</v>
      </c>
      <c r="F213" s="123"/>
      <c r="G213" s="204"/>
      <c r="H213" s="204"/>
      <c r="I213" s="204"/>
      <c r="J213" s="204"/>
      <c r="K213" s="204"/>
      <c r="L213" s="204"/>
      <c r="M213" s="204"/>
      <c r="N213" s="204"/>
      <c r="O213" s="204"/>
      <c r="P213" s="204"/>
      <c r="Q213" s="204"/>
      <c r="R213" s="204"/>
    </row>
    <row r="214" spans="1:18" ht="14.65" thickBot="1" x14ac:dyDescent="0.5">
      <c r="A214" s="157"/>
      <c r="B214" s="158" t="s">
        <v>56</v>
      </c>
      <c r="C214" s="158"/>
      <c r="D214" s="158"/>
      <c r="E214" s="158"/>
      <c r="F214" s="202">
        <f t="shared" ref="F214:R214" si="11">F210+F202+F176+F153+F98+F212</f>
        <v>36130.5</v>
      </c>
      <c r="G214" s="202">
        <f t="shared" si="11"/>
        <v>0</v>
      </c>
      <c r="H214" s="202">
        <f t="shared" si="11"/>
        <v>0</v>
      </c>
      <c r="I214" s="202">
        <f t="shared" si="11"/>
        <v>0</v>
      </c>
      <c r="J214" s="202">
        <f t="shared" si="11"/>
        <v>0</v>
      </c>
      <c r="K214" s="202">
        <f t="shared" si="11"/>
        <v>0</v>
      </c>
      <c r="L214" s="202">
        <f t="shared" si="11"/>
        <v>0</v>
      </c>
      <c r="M214" s="202">
        <f t="shared" si="11"/>
        <v>0</v>
      </c>
      <c r="N214" s="202">
        <f t="shared" si="11"/>
        <v>0</v>
      </c>
      <c r="O214" s="202">
        <f t="shared" si="11"/>
        <v>0</v>
      </c>
      <c r="P214" s="202">
        <f t="shared" si="11"/>
        <v>0</v>
      </c>
      <c r="Q214" s="202">
        <f t="shared" si="11"/>
        <v>0</v>
      </c>
      <c r="R214" s="202">
        <f t="shared" si="11"/>
        <v>0</v>
      </c>
    </row>
    <row r="215" spans="1:18" ht="14.65" thickBot="1" x14ac:dyDescent="0.5">
      <c r="A215" s="168"/>
      <c r="B215" s="169" t="s">
        <v>51</v>
      </c>
      <c r="C215" s="170"/>
      <c r="D215" s="170"/>
      <c r="E215" s="170"/>
      <c r="F215" s="171"/>
    </row>
    <row r="216" spans="1:18" ht="18.399999999999999" thickBot="1" x14ac:dyDescent="0.6">
      <c r="A216" s="174" t="s">
        <v>80</v>
      </c>
      <c r="B216" s="29"/>
      <c r="C216" s="172"/>
      <c r="D216" s="172"/>
      <c r="E216" s="172"/>
      <c r="F216" s="173">
        <f t="shared" ref="F216:R216" si="12">F80-F214</f>
        <v>256310</v>
      </c>
      <c r="G216" s="173">
        <f t="shared" si="12"/>
        <v>0</v>
      </c>
      <c r="H216" s="173">
        <f t="shared" si="12"/>
        <v>0</v>
      </c>
      <c r="I216" s="173">
        <f t="shared" si="12"/>
        <v>0</v>
      </c>
      <c r="J216" s="173">
        <f t="shared" si="12"/>
        <v>0</v>
      </c>
      <c r="K216" s="173">
        <f t="shared" si="12"/>
        <v>0</v>
      </c>
      <c r="L216" s="173">
        <f t="shared" si="12"/>
        <v>0</v>
      </c>
      <c r="M216" s="173">
        <f t="shared" si="12"/>
        <v>0</v>
      </c>
      <c r="N216" s="173">
        <f t="shared" si="12"/>
        <v>0</v>
      </c>
      <c r="O216" s="173">
        <f t="shared" si="12"/>
        <v>0</v>
      </c>
      <c r="P216" s="173">
        <f t="shared" si="12"/>
        <v>0</v>
      </c>
      <c r="Q216" s="173">
        <f t="shared" si="12"/>
        <v>0</v>
      </c>
      <c r="R216" s="173">
        <f t="shared" si="12"/>
        <v>0</v>
      </c>
    </row>
  </sheetData>
  <mergeCells count="1">
    <mergeCell ref="A1:R1"/>
  </mergeCells>
  <pageMargins left="0.7" right="0.7" top="0.75" bottom="0.75" header="0.3" footer="0.3"/>
  <pageSetup paperSize="9" scale="62"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DBF34-9425-4E7A-B546-EC8BEE3AC6F2}">
  <dimension ref="A1:O186"/>
  <sheetViews>
    <sheetView workbookViewId="0">
      <selection activeCell="B8" sqref="B8"/>
    </sheetView>
  </sheetViews>
  <sheetFormatPr defaultRowHeight="14.25" x14ac:dyDescent="0.45"/>
  <cols>
    <col min="2" max="2" width="48.3984375" bestFit="1" customWidth="1"/>
    <col min="3" max="3" width="11.3984375" style="277" customWidth="1"/>
    <col min="4" max="4" width="44.73046875" style="36" customWidth="1"/>
    <col min="6" max="6" width="23.265625" customWidth="1"/>
    <col min="7" max="7" width="24.86328125" customWidth="1"/>
  </cols>
  <sheetData>
    <row r="1" spans="1:15" ht="18" x14ac:dyDescent="0.55000000000000004">
      <c r="A1" s="413" t="str">
        <f>'2.Budget Grant Calculation'!B3</f>
        <v>Voluntary Secondary School</v>
      </c>
      <c r="B1" s="414"/>
      <c r="C1" s="414"/>
      <c r="D1" s="414"/>
      <c r="F1" s="354" t="s">
        <v>347</v>
      </c>
      <c r="G1" s="355"/>
      <c r="H1" s="355"/>
      <c r="I1" s="355"/>
      <c r="J1" s="355"/>
      <c r="K1" s="355"/>
      <c r="L1" s="355"/>
      <c r="M1" s="355"/>
      <c r="N1" s="355"/>
      <c r="O1" s="356"/>
    </row>
    <row r="2" spans="1:15" ht="18" x14ac:dyDescent="0.55000000000000004">
      <c r="A2" s="415" t="str">
        <f>'2.Budget Grant Calculation'!A2:G2</f>
        <v>PPP School Budget 2023/24</v>
      </c>
      <c r="B2" s="412"/>
      <c r="C2" s="412"/>
      <c r="D2" s="412"/>
      <c r="F2" s="357" t="s">
        <v>348</v>
      </c>
      <c r="G2" s="358"/>
      <c r="H2" s="358"/>
      <c r="I2" s="358"/>
      <c r="J2" s="358"/>
      <c r="K2" s="358"/>
      <c r="L2" s="358"/>
      <c r="M2" s="358"/>
      <c r="N2" s="358"/>
      <c r="O2" s="359"/>
    </row>
    <row r="3" spans="1:15" ht="18.399999999999999" thickBot="1" x14ac:dyDescent="0.6">
      <c r="A3" s="415" t="s">
        <v>180</v>
      </c>
      <c r="B3" s="412"/>
      <c r="C3" s="412"/>
      <c r="D3" s="412"/>
      <c r="F3" s="357" t="s">
        <v>349</v>
      </c>
      <c r="G3" s="358"/>
      <c r="H3" s="358"/>
      <c r="I3" s="358"/>
      <c r="J3" s="358"/>
      <c r="K3" s="358"/>
      <c r="L3" s="358"/>
      <c r="M3" s="358"/>
      <c r="N3" s="358"/>
      <c r="O3" s="359"/>
    </row>
    <row r="4" spans="1:15" ht="15.75" x14ac:dyDescent="0.5">
      <c r="A4" s="325" t="s">
        <v>226</v>
      </c>
      <c r="B4" s="326"/>
      <c r="C4" s="326"/>
      <c r="D4" s="327"/>
      <c r="F4" s="360"/>
      <c r="J4" s="42"/>
      <c r="O4" s="61"/>
    </row>
    <row r="5" spans="1:15" ht="16.149999999999999" thickBot="1" x14ac:dyDescent="0.55000000000000004">
      <c r="A5" s="328" t="s">
        <v>232</v>
      </c>
      <c r="B5" s="329"/>
      <c r="C5" s="329"/>
      <c r="D5" s="330"/>
      <c r="F5" s="361" t="s">
        <v>350</v>
      </c>
      <c r="G5" s="42" t="s">
        <v>351</v>
      </c>
      <c r="H5" s="42" t="s">
        <v>352</v>
      </c>
      <c r="O5" s="61"/>
    </row>
    <row r="6" spans="1:15" ht="16.149999999999999" thickBot="1" x14ac:dyDescent="0.55000000000000004">
      <c r="A6" s="345" t="s">
        <v>227</v>
      </c>
      <c r="B6" s="340"/>
      <c r="C6" s="340"/>
      <c r="D6" s="205"/>
      <c r="F6" s="362">
        <f>SUM(D12:D186)</f>
        <v>326850.5</v>
      </c>
      <c r="G6" s="36">
        <f>'3. Income &amp; Expenditure Budget'!F86+'3. Income &amp; Expenditure Budget'!F220-'3. Income &amp; Expenditure Budget'!F218</f>
        <v>326850.5</v>
      </c>
      <c r="H6" t="b">
        <f>F6=G6</f>
        <v>1</v>
      </c>
      <c r="O6" s="61"/>
    </row>
    <row r="7" spans="1:15" ht="16.149999999999999" thickBot="1" x14ac:dyDescent="0.55000000000000004">
      <c r="A7" s="331" t="s">
        <v>233</v>
      </c>
      <c r="B7" s="332"/>
      <c r="C7" s="332"/>
      <c r="D7" s="333"/>
      <c r="F7" s="363" t="s">
        <v>353</v>
      </c>
      <c r="O7" s="61"/>
    </row>
    <row r="8" spans="1:15" ht="16.149999999999999" thickBot="1" x14ac:dyDescent="0.55000000000000004">
      <c r="B8" s="351" t="s">
        <v>238</v>
      </c>
      <c r="C8" s="343"/>
      <c r="D8" s="344"/>
      <c r="F8" s="360"/>
      <c r="O8" s="61"/>
    </row>
    <row r="9" spans="1:15" ht="18.399999999999999" thickBot="1" x14ac:dyDescent="0.6">
      <c r="A9" s="297" t="s">
        <v>182</v>
      </c>
      <c r="B9" s="299" t="s">
        <v>183</v>
      </c>
      <c r="C9" s="348" t="s">
        <v>228</v>
      </c>
      <c r="D9" s="301" t="s">
        <v>185</v>
      </c>
      <c r="F9" s="360"/>
      <c r="O9" s="61"/>
    </row>
    <row r="10" spans="1:15" ht="18.399999999999999" thickBot="1" x14ac:dyDescent="0.6">
      <c r="A10" s="298" t="s">
        <v>187</v>
      </c>
      <c r="B10" s="300" t="s">
        <v>184</v>
      </c>
      <c r="C10" s="293" t="s">
        <v>229</v>
      </c>
      <c r="D10" s="347" t="s">
        <v>186</v>
      </c>
      <c r="F10" s="360"/>
      <c r="O10" s="61"/>
    </row>
    <row r="11" spans="1:15" ht="18.399999999999999" thickBot="1" x14ac:dyDescent="0.6">
      <c r="A11" s="295" t="s">
        <v>181</v>
      </c>
      <c r="B11" s="295" t="s">
        <v>230</v>
      </c>
      <c r="C11" s="296" t="s">
        <v>222</v>
      </c>
      <c r="D11" s="346" t="s">
        <v>231</v>
      </c>
      <c r="F11" s="361" t="s">
        <v>354</v>
      </c>
      <c r="G11" s="42" t="s">
        <v>355</v>
      </c>
      <c r="H11" s="42" t="s">
        <v>352</v>
      </c>
      <c r="O11" s="61"/>
    </row>
    <row r="12" spans="1:15" x14ac:dyDescent="0.45">
      <c r="A12" s="278">
        <v>3010</v>
      </c>
      <c r="B12" s="92" t="s">
        <v>2</v>
      </c>
      <c r="C12" s="291">
        <f>'3. Income &amp; Expenditure Budget'!F14</f>
        <v>133668</v>
      </c>
      <c r="D12" s="324">
        <f>C12</f>
        <v>133668</v>
      </c>
      <c r="F12" s="357"/>
      <c r="G12" s="358"/>
      <c r="O12" s="61"/>
    </row>
    <row r="13" spans="1:15" x14ac:dyDescent="0.45">
      <c r="A13" s="279">
        <v>3050</v>
      </c>
      <c r="B13" s="93" t="s">
        <v>346</v>
      </c>
      <c r="C13" s="291">
        <f>'3. Income &amp; Expenditure Budget'!F15</f>
        <v>94963.5</v>
      </c>
      <c r="D13" s="324">
        <f t="shared" ref="D13:D76" si="0">C13</f>
        <v>94963.5</v>
      </c>
      <c r="F13" s="357"/>
      <c r="G13" s="358"/>
      <c r="O13" s="61"/>
    </row>
    <row r="14" spans="1:15" x14ac:dyDescent="0.45">
      <c r="A14" s="279">
        <v>3100</v>
      </c>
      <c r="B14" s="94" t="s">
        <v>3</v>
      </c>
      <c r="C14" s="291">
        <f>'3. Income &amp; Expenditure Budget'!F16</f>
        <v>23275</v>
      </c>
      <c r="D14" s="324">
        <f t="shared" si="0"/>
        <v>23275</v>
      </c>
      <c r="F14" s="357"/>
      <c r="G14" s="358"/>
      <c r="O14" s="61"/>
    </row>
    <row r="15" spans="1:15" x14ac:dyDescent="0.45">
      <c r="A15" s="279">
        <v>3130</v>
      </c>
      <c r="B15" s="94" t="s">
        <v>4</v>
      </c>
      <c r="C15" s="291">
        <f>'3. Income &amp; Expenditure Budget'!F17</f>
        <v>0</v>
      </c>
      <c r="D15" s="324">
        <f t="shared" si="0"/>
        <v>0</v>
      </c>
      <c r="F15" s="357"/>
      <c r="G15" s="358"/>
      <c r="O15" s="61"/>
    </row>
    <row r="16" spans="1:15" x14ac:dyDescent="0.45">
      <c r="A16" s="279">
        <v>3140</v>
      </c>
      <c r="B16" s="98" t="s">
        <v>156</v>
      </c>
      <c r="C16" s="291">
        <f>'3. Income &amp; Expenditure Budget'!F18</f>
        <v>0</v>
      </c>
      <c r="D16" s="324">
        <f t="shared" si="0"/>
        <v>0</v>
      </c>
      <c r="F16" s="357"/>
      <c r="G16" s="358"/>
      <c r="O16" s="61"/>
    </row>
    <row r="17" spans="1:15" x14ac:dyDescent="0.45">
      <c r="A17" s="279">
        <v>3150</v>
      </c>
      <c r="B17" s="92" t="s">
        <v>150</v>
      </c>
      <c r="C17" s="291">
        <f>'3. Income &amp; Expenditure Budget'!F19</f>
        <v>13536</v>
      </c>
      <c r="D17" s="324">
        <f t="shared" si="0"/>
        <v>13536</v>
      </c>
      <c r="F17" s="357"/>
      <c r="G17" s="358"/>
      <c r="O17" s="61"/>
    </row>
    <row r="18" spans="1:15" x14ac:dyDescent="0.45">
      <c r="A18" s="279">
        <v>3155</v>
      </c>
      <c r="B18" s="92" t="s">
        <v>263</v>
      </c>
      <c r="C18" s="291">
        <f>'3. Income &amp; Expenditure Budget'!F20</f>
        <v>0</v>
      </c>
      <c r="D18" s="324">
        <f t="shared" si="0"/>
        <v>0</v>
      </c>
      <c r="F18" s="357"/>
      <c r="G18" s="358"/>
      <c r="O18" s="61"/>
    </row>
    <row r="19" spans="1:15" x14ac:dyDescent="0.45">
      <c r="A19" s="279">
        <v>3170</v>
      </c>
      <c r="B19" s="92" t="s">
        <v>50</v>
      </c>
      <c r="C19" s="291">
        <f>'3. Income &amp; Expenditure Budget'!F21</f>
        <v>0</v>
      </c>
      <c r="D19" s="324">
        <f t="shared" si="0"/>
        <v>0</v>
      </c>
      <c r="F19" s="357"/>
      <c r="G19" s="358"/>
      <c r="O19" s="61"/>
    </row>
    <row r="20" spans="1:15" x14ac:dyDescent="0.45">
      <c r="A20" s="279">
        <v>3171</v>
      </c>
      <c r="B20" s="92" t="s">
        <v>262</v>
      </c>
      <c r="C20" s="291">
        <f>'3. Income &amp; Expenditure Budget'!F22</f>
        <v>1105</v>
      </c>
      <c r="D20" s="324">
        <f t="shared" si="0"/>
        <v>1105</v>
      </c>
      <c r="F20" s="357"/>
      <c r="G20" s="358"/>
      <c r="O20" s="61"/>
    </row>
    <row r="21" spans="1:15" x14ac:dyDescent="0.45">
      <c r="A21" s="279">
        <v>3190</v>
      </c>
      <c r="B21" s="92" t="s">
        <v>109</v>
      </c>
      <c r="C21" s="291">
        <f>'3. Income &amp; Expenditure Budget'!F23</f>
        <v>0</v>
      </c>
      <c r="D21" s="324">
        <f t="shared" si="0"/>
        <v>0</v>
      </c>
      <c r="F21" s="357"/>
      <c r="G21" s="358"/>
      <c r="O21" s="61"/>
    </row>
    <row r="22" spans="1:15" x14ac:dyDescent="0.45">
      <c r="A22" s="279">
        <v>3200</v>
      </c>
      <c r="B22" s="92" t="s">
        <v>120</v>
      </c>
      <c r="C22" s="291">
        <f>'3. Income &amp; Expenditure Budget'!F24</f>
        <v>1520</v>
      </c>
      <c r="D22" s="324">
        <f t="shared" si="0"/>
        <v>1520</v>
      </c>
      <c r="F22" s="357"/>
      <c r="G22" s="358"/>
      <c r="O22" s="61"/>
    </row>
    <row r="23" spans="1:15" x14ac:dyDescent="0.45">
      <c r="A23" s="279">
        <v>3210</v>
      </c>
      <c r="B23" s="92" t="s">
        <v>121</v>
      </c>
      <c r="C23" s="291">
        <f>'3. Income &amp; Expenditure Budget'!F25</f>
        <v>3473</v>
      </c>
      <c r="D23" s="324">
        <f t="shared" si="0"/>
        <v>3473</v>
      </c>
      <c r="F23" s="357"/>
      <c r="G23" s="358"/>
      <c r="O23" s="61"/>
    </row>
    <row r="24" spans="1:15" x14ac:dyDescent="0.45">
      <c r="A24" s="279">
        <v>3220</v>
      </c>
      <c r="B24" s="92" t="s">
        <v>5</v>
      </c>
      <c r="C24" s="291">
        <f>'3. Income &amp; Expenditure Budget'!F26</f>
        <v>0</v>
      </c>
      <c r="D24" s="324">
        <f t="shared" si="0"/>
        <v>0</v>
      </c>
      <c r="F24" s="357"/>
      <c r="G24" s="358"/>
      <c r="O24" s="61"/>
    </row>
    <row r="25" spans="1:15" x14ac:dyDescent="0.45">
      <c r="A25" s="279">
        <v>3230</v>
      </c>
      <c r="B25" s="92" t="s">
        <v>132</v>
      </c>
      <c r="C25" s="291">
        <f>'3. Income &amp; Expenditure Budget'!F27</f>
        <v>0</v>
      </c>
      <c r="D25" s="324">
        <f t="shared" si="0"/>
        <v>0</v>
      </c>
      <c r="F25" s="357"/>
      <c r="G25" s="358"/>
      <c r="O25" s="61"/>
    </row>
    <row r="26" spans="1:15" x14ac:dyDescent="0.45">
      <c r="A26" s="279">
        <v>3240</v>
      </c>
      <c r="B26" s="92" t="s">
        <v>149</v>
      </c>
      <c r="C26" s="291">
        <f>'3. Income &amp; Expenditure Budget'!F28</f>
        <v>20874</v>
      </c>
      <c r="D26" s="324">
        <f t="shared" si="0"/>
        <v>20874</v>
      </c>
      <c r="F26" s="357"/>
      <c r="G26" s="358"/>
      <c r="O26" s="61"/>
    </row>
    <row r="27" spans="1:15" x14ac:dyDescent="0.45">
      <c r="A27" s="279">
        <v>3245</v>
      </c>
      <c r="B27" s="92" t="s">
        <v>110</v>
      </c>
      <c r="C27" s="291">
        <f>'3. Income &amp; Expenditure Budget'!F29</f>
        <v>26</v>
      </c>
      <c r="D27" s="324">
        <f t="shared" si="0"/>
        <v>26</v>
      </c>
      <c r="F27" s="357"/>
      <c r="G27" s="358"/>
      <c r="O27" s="61"/>
    </row>
    <row r="28" spans="1:15" x14ac:dyDescent="0.45">
      <c r="A28" s="279">
        <v>3255</v>
      </c>
      <c r="B28" s="92" t="s">
        <v>148</v>
      </c>
      <c r="C28" s="291">
        <f>'3. Income &amp; Expenditure Budget'!F30</f>
        <v>0</v>
      </c>
      <c r="D28" s="324">
        <f t="shared" si="0"/>
        <v>0</v>
      </c>
      <c r="F28" s="357"/>
      <c r="G28" s="358"/>
      <c r="O28" s="61"/>
    </row>
    <row r="29" spans="1:15" x14ac:dyDescent="0.45">
      <c r="A29" s="278">
        <v>3260</v>
      </c>
      <c r="B29" s="92" t="s">
        <v>147</v>
      </c>
      <c r="C29" s="291">
        <f>'3. Income &amp; Expenditure Budget'!F31</f>
        <v>0</v>
      </c>
      <c r="D29" s="324">
        <f t="shared" si="0"/>
        <v>0</v>
      </c>
      <c r="F29" s="357"/>
      <c r="G29" s="358"/>
      <c r="O29" s="61"/>
    </row>
    <row r="30" spans="1:15" x14ac:dyDescent="0.45">
      <c r="A30" s="279">
        <v>3275</v>
      </c>
      <c r="B30" s="92" t="s">
        <v>146</v>
      </c>
      <c r="C30" s="291">
        <f>'3. Income &amp; Expenditure Budget'!F32</f>
        <v>0</v>
      </c>
      <c r="D30" s="324">
        <f t="shared" si="0"/>
        <v>0</v>
      </c>
      <c r="F30" s="357"/>
      <c r="G30" s="358"/>
      <c r="O30" s="61"/>
    </row>
    <row r="31" spans="1:15" x14ac:dyDescent="0.45">
      <c r="A31" s="278">
        <v>3276</v>
      </c>
      <c r="B31" s="92" t="s">
        <v>145</v>
      </c>
      <c r="C31" s="291">
        <f>'3. Income &amp; Expenditure Budget'!F33</f>
        <v>0</v>
      </c>
      <c r="D31" s="324">
        <f t="shared" si="0"/>
        <v>0</v>
      </c>
      <c r="F31" s="357"/>
      <c r="G31" s="358"/>
      <c r="O31" s="61"/>
    </row>
    <row r="32" spans="1:15" x14ac:dyDescent="0.45">
      <c r="A32" s="280">
        <v>3290</v>
      </c>
      <c r="B32" s="92" t="s">
        <v>157</v>
      </c>
      <c r="C32" s="291">
        <f>'3. Income &amp; Expenditure Budget'!F34</f>
        <v>0</v>
      </c>
      <c r="D32" s="324">
        <f t="shared" si="0"/>
        <v>0</v>
      </c>
      <c r="F32" s="357"/>
      <c r="G32" s="358"/>
      <c r="O32" s="61"/>
    </row>
    <row r="33" spans="1:15" x14ac:dyDescent="0.45">
      <c r="A33" s="280">
        <v>3293</v>
      </c>
      <c r="B33" s="92" t="s">
        <v>158</v>
      </c>
      <c r="C33" s="291">
        <f>'3. Income &amp; Expenditure Budget'!F35</f>
        <v>0</v>
      </c>
      <c r="D33" s="324">
        <f t="shared" si="0"/>
        <v>0</v>
      </c>
      <c r="F33" s="357"/>
      <c r="G33" s="358"/>
      <c r="O33" s="61"/>
    </row>
    <row r="34" spans="1:15" x14ac:dyDescent="0.45">
      <c r="A34" s="280">
        <v>3294</v>
      </c>
      <c r="B34" s="92" t="s">
        <v>116</v>
      </c>
      <c r="C34" s="291">
        <f>'3. Income &amp; Expenditure Budget'!F36</f>
        <v>0</v>
      </c>
      <c r="D34" s="324">
        <f t="shared" si="0"/>
        <v>0</v>
      </c>
      <c r="F34" s="364">
        <f>SUM(D12:D34)</f>
        <v>292440.5</v>
      </c>
      <c r="G34" s="365">
        <f>'3. Income &amp; Expenditure Budget'!F37</f>
        <v>292440.5</v>
      </c>
      <c r="H34" t="b">
        <f>F34=G34</f>
        <v>1</v>
      </c>
      <c r="O34" s="61"/>
    </row>
    <row r="35" spans="1:15" x14ac:dyDescent="0.45">
      <c r="A35" s="287">
        <v>3295</v>
      </c>
      <c r="B35" s="92" t="s">
        <v>144</v>
      </c>
      <c r="C35" s="291">
        <f>'3. Income &amp; Expenditure Budget'!F38</f>
        <v>0</v>
      </c>
      <c r="D35" s="324">
        <f t="shared" si="0"/>
        <v>0</v>
      </c>
      <c r="F35" s="357"/>
      <c r="G35" s="358"/>
      <c r="O35" s="61"/>
    </row>
    <row r="36" spans="1:15" x14ac:dyDescent="0.45">
      <c r="A36" s="287">
        <v>3296</v>
      </c>
      <c r="B36" s="92" t="s">
        <v>111</v>
      </c>
      <c r="C36" s="291">
        <f>'3. Income &amp; Expenditure Budget'!F39</f>
        <v>0</v>
      </c>
      <c r="D36" s="324">
        <f t="shared" si="0"/>
        <v>0</v>
      </c>
      <c r="F36" s="357"/>
      <c r="G36" s="358"/>
      <c r="O36" s="61"/>
    </row>
    <row r="37" spans="1:15" x14ac:dyDescent="0.45">
      <c r="A37" s="287">
        <v>3297</v>
      </c>
      <c r="B37" s="92" t="s">
        <v>112</v>
      </c>
      <c r="C37" s="291">
        <f>'3. Income &amp; Expenditure Budget'!F40</f>
        <v>0</v>
      </c>
      <c r="D37" s="324">
        <f t="shared" si="0"/>
        <v>0</v>
      </c>
      <c r="F37" s="357"/>
      <c r="G37" s="358"/>
      <c r="O37" s="61"/>
    </row>
    <row r="38" spans="1:15" x14ac:dyDescent="0.45">
      <c r="A38" s="287">
        <v>3298</v>
      </c>
      <c r="B38" s="92" t="s">
        <v>113</v>
      </c>
      <c r="C38" s="291">
        <f>'3. Income &amp; Expenditure Budget'!F41</f>
        <v>0</v>
      </c>
      <c r="D38" s="324">
        <f t="shared" si="0"/>
        <v>0</v>
      </c>
      <c r="F38" s="357"/>
      <c r="G38" s="358"/>
      <c r="O38" s="61"/>
    </row>
    <row r="39" spans="1:15" ht="14.65" thickBot="1" x14ac:dyDescent="0.5">
      <c r="A39" s="287">
        <v>3299</v>
      </c>
      <c r="B39" s="92" t="s">
        <v>114</v>
      </c>
      <c r="C39" s="291">
        <f>'3. Income &amp; Expenditure Budget'!F42</f>
        <v>0</v>
      </c>
      <c r="D39" s="324">
        <f t="shared" si="0"/>
        <v>0</v>
      </c>
      <c r="F39" s="364">
        <f>SUM(D35:D39)</f>
        <v>0</v>
      </c>
      <c r="G39" s="358">
        <f>'3. Income &amp; Expenditure Budget'!F43</f>
        <v>0</v>
      </c>
      <c r="H39" t="b">
        <f>F39=G39</f>
        <v>1</v>
      </c>
      <c r="O39" s="61"/>
    </row>
    <row r="40" spans="1:15" x14ac:dyDescent="0.45">
      <c r="A40" s="281">
        <v>3300</v>
      </c>
      <c r="B40" s="92" t="s">
        <v>264</v>
      </c>
      <c r="C40" s="291">
        <f>'3. Income &amp; Expenditure Budget'!F46</f>
        <v>0</v>
      </c>
      <c r="D40" s="324">
        <f t="shared" si="0"/>
        <v>0</v>
      </c>
      <c r="F40" s="357"/>
      <c r="G40" s="358"/>
      <c r="O40" s="61"/>
    </row>
    <row r="41" spans="1:15" x14ac:dyDescent="0.45">
      <c r="A41" s="278">
        <v>3310</v>
      </c>
      <c r="B41" s="92" t="s">
        <v>265</v>
      </c>
      <c r="C41" s="291">
        <f>'3. Income &amp; Expenditure Budget'!F47</f>
        <v>0</v>
      </c>
      <c r="D41" s="324">
        <f t="shared" si="0"/>
        <v>0</v>
      </c>
      <c r="F41" s="357"/>
      <c r="G41" s="358"/>
      <c r="O41" s="61"/>
    </row>
    <row r="42" spans="1:15" x14ac:dyDescent="0.45">
      <c r="A42" s="279">
        <v>3330</v>
      </c>
      <c r="B42" s="92" t="s">
        <v>266</v>
      </c>
      <c r="C42" s="291">
        <f>'3. Income &amp; Expenditure Budget'!F48</f>
        <v>0</v>
      </c>
      <c r="D42" s="324">
        <f t="shared" si="0"/>
        <v>0</v>
      </c>
      <c r="F42" s="357"/>
      <c r="G42" s="358"/>
      <c r="O42" s="61"/>
    </row>
    <row r="43" spans="1:15" x14ac:dyDescent="0.45">
      <c r="A43" s="279">
        <v>3335</v>
      </c>
      <c r="B43" s="92" t="s">
        <v>267</v>
      </c>
      <c r="C43" s="291">
        <f>'3. Income &amp; Expenditure Budget'!F49</f>
        <v>0</v>
      </c>
      <c r="D43" s="324">
        <f t="shared" si="0"/>
        <v>0</v>
      </c>
      <c r="F43" s="357"/>
      <c r="G43" s="358"/>
      <c r="O43" s="61"/>
    </row>
    <row r="44" spans="1:15" x14ac:dyDescent="0.45">
      <c r="A44" s="279">
        <v>3350</v>
      </c>
      <c r="B44" s="92" t="s">
        <v>268</v>
      </c>
      <c r="C44" s="291">
        <f>'3. Income &amp; Expenditure Budget'!F50</f>
        <v>0</v>
      </c>
      <c r="D44" s="324">
        <f t="shared" si="0"/>
        <v>0</v>
      </c>
      <c r="F44" s="357"/>
      <c r="G44" s="358"/>
      <c r="O44" s="61"/>
    </row>
    <row r="45" spans="1:15" x14ac:dyDescent="0.45">
      <c r="A45" s="279">
        <v>3370</v>
      </c>
      <c r="B45" s="92" t="s">
        <v>122</v>
      </c>
      <c r="C45" s="291">
        <f>'3. Income &amp; Expenditure Budget'!F51</f>
        <v>0</v>
      </c>
      <c r="D45" s="324">
        <f t="shared" si="0"/>
        <v>0</v>
      </c>
      <c r="F45" s="357"/>
      <c r="G45" s="358"/>
      <c r="O45" s="61"/>
    </row>
    <row r="46" spans="1:15" x14ac:dyDescent="0.45">
      <c r="A46" s="279">
        <v>3375</v>
      </c>
      <c r="B46" s="92" t="s">
        <v>269</v>
      </c>
      <c r="C46" s="291">
        <f>'3. Income &amp; Expenditure Budget'!F52</f>
        <v>0</v>
      </c>
      <c r="D46" s="324">
        <f t="shared" si="0"/>
        <v>0</v>
      </c>
      <c r="F46" s="357"/>
      <c r="G46" s="358"/>
      <c r="O46" s="61"/>
    </row>
    <row r="47" spans="1:15" x14ac:dyDescent="0.45">
      <c r="A47" s="279">
        <v>3380</v>
      </c>
      <c r="B47" s="92" t="s">
        <v>270</v>
      </c>
      <c r="C47" s="291">
        <f>'3. Income &amp; Expenditure Budget'!F53</f>
        <v>0</v>
      </c>
      <c r="D47" s="324">
        <f t="shared" si="0"/>
        <v>0</v>
      </c>
      <c r="F47" s="357"/>
      <c r="G47" s="358"/>
      <c r="O47" s="61"/>
    </row>
    <row r="48" spans="1:15" x14ac:dyDescent="0.45">
      <c r="A48" s="279">
        <v>3390</v>
      </c>
      <c r="B48" s="92" t="s">
        <v>53</v>
      </c>
      <c r="C48" s="291">
        <f>'3. Income &amp; Expenditure Budget'!F54</f>
        <v>0</v>
      </c>
      <c r="D48" s="324">
        <f t="shared" si="0"/>
        <v>0</v>
      </c>
      <c r="F48" s="357"/>
      <c r="G48" s="358"/>
      <c r="O48" s="61"/>
    </row>
    <row r="49" spans="1:15" x14ac:dyDescent="0.45">
      <c r="A49" s="279">
        <v>3395</v>
      </c>
      <c r="B49" s="92" t="s">
        <v>159</v>
      </c>
      <c r="C49" s="291">
        <f>'3. Income &amp; Expenditure Budget'!F55</f>
        <v>0</v>
      </c>
      <c r="D49" s="324">
        <f t="shared" si="0"/>
        <v>0</v>
      </c>
      <c r="F49" s="357"/>
      <c r="G49" s="358"/>
      <c r="O49" s="61"/>
    </row>
    <row r="50" spans="1:15" x14ac:dyDescent="0.45">
      <c r="A50" s="279">
        <v>3410</v>
      </c>
      <c r="B50" s="92" t="s">
        <v>81</v>
      </c>
      <c r="C50" s="291">
        <f>'3. Income &amp; Expenditure Budget'!F56</f>
        <v>0</v>
      </c>
      <c r="D50" s="324">
        <f t="shared" si="0"/>
        <v>0</v>
      </c>
      <c r="F50" s="357"/>
      <c r="G50" s="358"/>
      <c r="O50" s="61"/>
    </row>
    <row r="51" spans="1:15" x14ac:dyDescent="0.45">
      <c r="A51" s="279">
        <v>3420</v>
      </c>
      <c r="B51" s="92" t="s">
        <v>6</v>
      </c>
      <c r="C51" s="291">
        <f>'3. Income &amp; Expenditure Budget'!F57</f>
        <v>0</v>
      </c>
      <c r="D51" s="324">
        <f t="shared" si="0"/>
        <v>0</v>
      </c>
      <c r="F51" s="357"/>
      <c r="G51" s="358"/>
      <c r="O51" s="61"/>
    </row>
    <row r="52" spans="1:15" x14ac:dyDescent="0.45">
      <c r="A52" s="279">
        <v>3430</v>
      </c>
      <c r="B52" s="92" t="s">
        <v>7</v>
      </c>
      <c r="C52" s="291">
        <f>'3. Income &amp; Expenditure Budget'!F58</f>
        <v>0</v>
      </c>
      <c r="D52" s="324">
        <f t="shared" si="0"/>
        <v>0</v>
      </c>
      <c r="F52" s="357"/>
      <c r="G52" s="358"/>
      <c r="O52" s="61"/>
    </row>
    <row r="53" spans="1:15" x14ac:dyDescent="0.45">
      <c r="A53" s="279">
        <v>3440</v>
      </c>
      <c r="B53" s="92" t="s">
        <v>271</v>
      </c>
      <c r="C53" s="291">
        <f>'3. Income &amp; Expenditure Budget'!F59</f>
        <v>0</v>
      </c>
      <c r="D53" s="324">
        <f t="shared" si="0"/>
        <v>0</v>
      </c>
      <c r="F53" s="357"/>
      <c r="G53" s="358"/>
      <c r="O53" s="61"/>
    </row>
    <row r="54" spans="1:15" x14ac:dyDescent="0.45">
      <c r="A54" s="279">
        <v>3450</v>
      </c>
      <c r="B54" s="92" t="s">
        <v>272</v>
      </c>
      <c r="C54" s="291">
        <f>'3. Income &amp; Expenditure Budget'!F60</f>
        <v>0</v>
      </c>
      <c r="D54" s="324">
        <f t="shared" si="0"/>
        <v>0</v>
      </c>
      <c r="F54" s="357"/>
      <c r="G54" s="358"/>
      <c r="O54" s="61"/>
    </row>
    <row r="55" spans="1:15" x14ac:dyDescent="0.45">
      <c r="A55" s="279">
        <v>3460</v>
      </c>
      <c r="B55" s="92" t="s">
        <v>160</v>
      </c>
      <c r="C55" s="291">
        <f>'3. Income &amp; Expenditure Budget'!F61</f>
        <v>0</v>
      </c>
      <c r="D55" s="324">
        <f t="shared" si="0"/>
        <v>0</v>
      </c>
      <c r="F55" s="357"/>
      <c r="G55" s="358"/>
      <c r="O55" s="61"/>
    </row>
    <row r="56" spans="1:15" x14ac:dyDescent="0.45">
      <c r="A56" s="279">
        <v>3490</v>
      </c>
      <c r="B56" s="92" t="s">
        <v>117</v>
      </c>
      <c r="C56" s="291">
        <f>'3. Income &amp; Expenditure Budget'!F62</f>
        <v>0</v>
      </c>
      <c r="D56" s="324">
        <f t="shared" si="0"/>
        <v>0</v>
      </c>
      <c r="F56" s="357"/>
      <c r="G56" s="358"/>
      <c r="O56" s="61"/>
    </row>
    <row r="57" spans="1:15" x14ac:dyDescent="0.45">
      <c r="A57" s="279">
        <v>3495</v>
      </c>
      <c r="B57" s="92" t="s">
        <v>54</v>
      </c>
      <c r="C57" s="291">
        <f>'3. Income &amp; Expenditure Budget'!F63</f>
        <v>0</v>
      </c>
      <c r="D57" s="324">
        <f t="shared" si="0"/>
        <v>0</v>
      </c>
      <c r="F57" s="357"/>
      <c r="G57" s="358"/>
      <c r="O57" s="61"/>
    </row>
    <row r="58" spans="1:15" x14ac:dyDescent="0.45">
      <c r="A58" s="279">
        <v>3500</v>
      </c>
      <c r="B58" s="92" t="s">
        <v>123</v>
      </c>
      <c r="C58" s="291">
        <f>'3. Income &amp; Expenditure Budget'!F64</f>
        <v>0</v>
      </c>
      <c r="D58" s="324">
        <f t="shared" si="0"/>
        <v>0</v>
      </c>
      <c r="F58" s="357"/>
      <c r="G58" s="358"/>
      <c r="O58" s="61"/>
    </row>
    <row r="59" spans="1:15" x14ac:dyDescent="0.45">
      <c r="A59" s="279">
        <v>3510</v>
      </c>
      <c r="B59" s="92" t="s">
        <v>8</v>
      </c>
      <c r="C59" s="291">
        <f>'3. Income &amp; Expenditure Budget'!F65</f>
        <v>0</v>
      </c>
      <c r="D59" s="324">
        <f t="shared" si="0"/>
        <v>0</v>
      </c>
      <c r="F59" s="357"/>
      <c r="G59" s="358"/>
      <c r="O59" s="61"/>
    </row>
    <row r="60" spans="1:15" x14ac:dyDescent="0.45">
      <c r="A60" s="279">
        <v>3520</v>
      </c>
      <c r="B60" s="92" t="s">
        <v>124</v>
      </c>
      <c r="C60" s="291">
        <f>'3. Income &amp; Expenditure Budget'!F66</f>
        <v>0</v>
      </c>
      <c r="D60" s="324">
        <f t="shared" si="0"/>
        <v>0</v>
      </c>
      <c r="F60" s="357"/>
      <c r="G60" s="358"/>
      <c r="O60" s="61"/>
    </row>
    <row r="61" spans="1:15" x14ac:dyDescent="0.45">
      <c r="A61" s="279">
        <v>3530</v>
      </c>
      <c r="B61" s="92" t="s">
        <v>125</v>
      </c>
      <c r="C61" s="291">
        <f>'3. Income &amp; Expenditure Budget'!F67</f>
        <v>0</v>
      </c>
      <c r="D61" s="324">
        <f t="shared" si="0"/>
        <v>0</v>
      </c>
      <c r="F61" s="357"/>
      <c r="G61" s="358"/>
      <c r="O61" s="61"/>
    </row>
    <row r="62" spans="1:15" x14ac:dyDescent="0.45">
      <c r="A62" s="279">
        <v>3535</v>
      </c>
      <c r="B62" s="92" t="s">
        <v>126</v>
      </c>
      <c r="C62" s="291">
        <f>'3. Income &amp; Expenditure Budget'!F68</f>
        <v>0</v>
      </c>
      <c r="D62" s="324">
        <f t="shared" si="0"/>
        <v>0</v>
      </c>
      <c r="F62" s="357"/>
      <c r="G62" s="358"/>
      <c r="O62" s="61"/>
    </row>
    <row r="63" spans="1:15" x14ac:dyDescent="0.45">
      <c r="A63" s="279">
        <v>3550</v>
      </c>
      <c r="B63" s="92" t="s">
        <v>55</v>
      </c>
      <c r="C63" s="291">
        <f>'3. Income &amp; Expenditure Budget'!F69</f>
        <v>0</v>
      </c>
      <c r="D63" s="324">
        <f t="shared" si="0"/>
        <v>0</v>
      </c>
      <c r="F63" s="357"/>
      <c r="G63" s="358"/>
      <c r="O63" s="61"/>
    </row>
    <row r="64" spans="1:15" x14ac:dyDescent="0.45">
      <c r="A64" s="280">
        <v>3570</v>
      </c>
      <c r="B64" s="92" t="s">
        <v>127</v>
      </c>
      <c r="C64" s="291">
        <f>'3. Income &amp; Expenditure Budget'!F70</f>
        <v>0</v>
      </c>
      <c r="D64" s="324">
        <f t="shared" si="0"/>
        <v>0</v>
      </c>
      <c r="F64" s="357"/>
      <c r="G64" s="358"/>
      <c r="O64" s="61"/>
    </row>
    <row r="65" spans="1:15" x14ac:dyDescent="0.45">
      <c r="A65" s="282">
        <v>3574</v>
      </c>
      <c r="B65" s="92" t="s">
        <v>118</v>
      </c>
      <c r="C65" s="291">
        <f>'3. Income &amp; Expenditure Budget'!F71</f>
        <v>0</v>
      </c>
      <c r="D65" s="324">
        <f t="shared" si="0"/>
        <v>0</v>
      </c>
      <c r="F65" s="357"/>
      <c r="G65" s="358"/>
      <c r="O65" s="61"/>
    </row>
    <row r="66" spans="1:15" ht="14.65" thickBot="1" x14ac:dyDescent="0.5">
      <c r="A66" s="283">
        <v>3575</v>
      </c>
      <c r="B66" s="92" t="s">
        <v>273</v>
      </c>
      <c r="C66" s="291">
        <f>'3. Income &amp; Expenditure Budget'!F72</f>
        <v>0</v>
      </c>
      <c r="D66" s="324">
        <f t="shared" si="0"/>
        <v>0</v>
      </c>
      <c r="F66" s="364">
        <f>SUM(D40:D66)</f>
        <v>0</v>
      </c>
      <c r="G66" s="358">
        <f>'3. Income &amp; Expenditure Budget'!F73</f>
        <v>0</v>
      </c>
      <c r="H66" t="b">
        <f>F66=G66</f>
        <v>1</v>
      </c>
      <c r="O66" s="61"/>
    </row>
    <row r="67" spans="1:15" x14ac:dyDescent="0.45">
      <c r="A67" s="284">
        <v>3650</v>
      </c>
      <c r="B67" s="92" t="s">
        <v>143</v>
      </c>
      <c r="C67" s="291">
        <f>'3. Income &amp; Expenditure Budget'!F76</f>
        <v>0</v>
      </c>
      <c r="D67" s="324">
        <f t="shared" si="0"/>
        <v>0</v>
      </c>
      <c r="F67" s="357"/>
      <c r="G67" s="358"/>
      <c r="O67" s="61"/>
    </row>
    <row r="68" spans="1:15" x14ac:dyDescent="0.45">
      <c r="A68" s="279">
        <v>3700</v>
      </c>
      <c r="B68" s="92" t="s">
        <v>128</v>
      </c>
      <c r="C68" s="291">
        <f>'3. Income &amp; Expenditure Budget'!F77</f>
        <v>0</v>
      </c>
      <c r="D68" s="324">
        <f t="shared" si="0"/>
        <v>0</v>
      </c>
      <c r="F68" s="357"/>
      <c r="G68" s="358"/>
      <c r="O68" s="61"/>
    </row>
    <row r="69" spans="1:15" x14ac:dyDescent="0.45">
      <c r="A69" s="279">
        <v>3770</v>
      </c>
      <c r="B69" s="92" t="s">
        <v>129</v>
      </c>
      <c r="C69" s="291">
        <f>'3. Income &amp; Expenditure Budget'!F78</f>
        <v>0</v>
      </c>
      <c r="D69" s="324">
        <f t="shared" si="0"/>
        <v>0</v>
      </c>
      <c r="F69" s="357"/>
      <c r="G69" s="358"/>
      <c r="O69" s="61"/>
    </row>
    <row r="70" spans="1:15" x14ac:dyDescent="0.45">
      <c r="A70" s="279">
        <v>3800</v>
      </c>
      <c r="B70" s="92" t="s">
        <v>10</v>
      </c>
      <c r="C70" s="291">
        <f>'3. Income &amp; Expenditure Budget'!F79</f>
        <v>0</v>
      </c>
      <c r="D70" s="324">
        <f t="shared" si="0"/>
        <v>0</v>
      </c>
      <c r="F70" s="357"/>
      <c r="G70" s="358"/>
      <c r="O70" s="61"/>
    </row>
    <row r="71" spans="1:15" x14ac:dyDescent="0.45">
      <c r="A71" s="280">
        <v>3850</v>
      </c>
      <c r="B71" s="92" t="s">
        <v>9</v>
      </c>
      <c r="C71" s="291">
        <f>'3. Income &amp; Expenditure Budget'!F80</f>
        <v>0</v>
      </c>
      <c r="D71" s="324">
        <f t="shared" si="0"/>
        <v>0</v>
      </c>
      <c r="F71" s="357"/>
      <c r="G71" s="358"/>
      <c r="O71" s="61"/>
    </row>
    <row r="72" spans="1:15" x14ac:dyDescent="0.45">
      <c r="A72" s="280">
        <v>3851</v>
      </c>
      <c r="B72" s="92" t="s">
        <v>119</v>
      </c>
      <c r="C72" s="291">
        <f>'3. Income &amp; Expenditure Budget'!F81</f>
        <v>0</v>
      </c>
      <c r="D72" s="324">
        <f t="shared" si="0"/>
        <v>0</v>
      </c>
      <c r="F72" s="357"/>
      <c r="G72" s="358"/>
      <c r="O72" s="61"/>
    </row>
    <row r="73" spans="1:15" x14ac:dyDescent="0.45">
      <c r="A73" s="280">
        <v>3852</v>
      </c>
      <c r="B73" s="92" t="s">
        <v>274</v>
      </c>
      <c r="C73" s="291">
        <f>'3. Income &amp; Expenditure Budget'!F82</f>
        <v>0</v>
      </c>
      <c r="D73" s="324">
        <f t="shared" si="0"/>
        <v>0</v>
      </c>
      <c r="F73" s="357"/>
      <c r="G73" s="358"/>
      <c r="O73" s="61"/>
    </row>
    <row r="74" spans="1:15" x14ac:dyDescent="0.45">
      <c r="A74" s="280">
        <v>3853</v>
      </c>
      <c r="B74" s="92" t="s">
        <v>275</v>
      </c>
      <c r="C74" s="291">
        <f>'3. Income &amp; Expenditure Budget'!F83</f>
        <v>0</v>
      </c>
      <c r="D74" s="324">
        <f t="shared" si="0"/>
        <v>0</v>
      </c>
      <c r="F74" s="364">
        <f>SUM(D67:D74)</f>
        <v>0</v>
      </c>
      <c r="G74" s="358">
        <f>'3. Income &amp; Expenditure Budget'!F84</f>
        <v>0</v>
      </c>
      <c r="H74" t="b">
        <f>F74=G74</f>
        <v>1</v>
      </c>
      <c r="O74" s="61"/>
    </row>
    <row r="75" spans="1:15" x14ac:dyDescent="0.45">
      <c r="A75" s="278">
        <v>4110</v>
      </c>
      <c r="B75" s="311" t="s">
        <v>276</v>
      </c>
      <c r="C75" s="291">
        <f>'3. Income &amp; Expenditure Budget'!F92</f>
        <v>0</v>
      </c>
      <c r="D75" s="324">
        <f t="shared" si="0"/>
        <v>0</v>
      </c>
      <c r="F75" s="357"/>
      <c r="G75" s="358"/>
      <c r="O75" s="61"/>
    </row>
    <row r="76" spans="1:15" x14ac:dyDescent="0.45">
      <c r="A76" s="278">
        <v>4111</v>
      </c>
      <c r="B76" s="311" t="s">
        <v>277</v>
      </c>
      <c r="C76" s="291">
        <f>'3. Income &amp; Expenditure Budget'!F93</f>
        <v>0</v>
      </c>
      <c r="D76" s="324">
        <f t="shared" si="0"/>
        <v>0</v>
      </c>
      <c r="F76" s="357"/>
      <c r="G76" s="358"/>
      <c r="O76" s="61"/>
    </row>
    <row r="77" spans="1:15" x14ac:dyDescent="0.45">
      <c r="A77" s="278">
        <v>4112</v>
      </c>
      <c r="B77" s="311" t="s">
        <v>142</v>
      </c>
      <c r="C77" s="291">
        <f>'3. Income &amp; Expenditure Budget'!F94</f>
        <v>0</v>
      </c>
      <c r="D77" s="324">
        <f t="shared" ref="D77:D140" si="1">C77</f>
        <v>0</v>
      </c>
      <c r="F77" s="357"/>
      <c r="G77" s="358"/>
      <c r="O77" s="61"/>
    </row>
    <row r="78" spans="1:15" x14ac:dyDescent="0.45">
      <c r="A78" s="278">
        <v>4150</v>
      </c>
      <c r="B78" s="311" t="s">
        <v>278</v>
      </c>
      <c r="C78" s="291">
        <f>'3. Income &amp; Expenditure Budget'!F95</f>
        <v>20874</v>
      </c>
      <c r="D78" s="324">
        <f t="shared" si="1"/>
        <v>20874</v>
      </c>
      <c r="F78" s="357"/>
      <c r="G78" s="358"/>
      <c r="O78" s="61"/>
    </row>
    <row r="79" spans="1:15" x14ac:dyDescent="0.45">
      <c r="A79" s="278">
        <v>4155</v>
      </c>
      <c r="B79" s="311" t="s">
        <v>279</v>
      </c>
      <c r="C79" s="291">
        <f>'3. Income &amp; Expenditure Budget'!F96</f>
        <v>0</v>
      </c>
      <c r="D79" s="324">
        <f t="shared" si="1"/>
        <v>0</v>
      </c>
      <c r="F79" s="357"/>
      <c r="G79" s="358"/>
      <c r="O79" s="61"/>
    </row>
    <row r="80" spans="1:15" x14ac:dyDescent="0.45">
      <c r="A80" s="278">
        <v>4170</v>
      </c>
      <c r="B80" s="311" t="s">
        <v>223</v>
      </c>
      <c r="C80" s="291">
        <f>'3. Income &amp; Expenditure Budget'!F97</f>
        <v>0</v>
      </c>
      <c r="D80" s="324">
        <f t="shared" si="1"/>
        <v>0</v>
      </c>
      <c r="F80" s="357"/>
      <c r="G80" s="358"/>
      <c r="O80" s="61"/>
    </row>
    <row r="81" spans="1:15" x14ac:dyDescent="0.45">
      <c r="A81" s="278">
        <v>4180</v>
      </c>
      <c r="B81" s="311" t="s">
        <v>141</v>
      </c>
      <c r="C81" s="291">
        <f>'3. Income &amp; Expenditure Budget'!F98</f>
        <v>0</v>
      </c>
      <c r="D81" s="324">
        <f t="shared" si="1"/>
        <v>0</v>
      </c>
      <c r="F81" s="357"/>
      <c r="G81" s="358"/>
      <c r="O81" s="61"/>
    </row>
    <row r="82" spans="1:15" x14ac:dyDescent="0.45">
      <c r="A82" s="278">
        <v>4181</v>
      </c>
      <c r="B82" s="311" t="s">
        <v>161</v>
      </c>
      <c r="C82" s="291">
        <f>'3. Income &amp; Expenditure Budget'!F99</f>
        <v>0</v>
      </c>
      <c r="D82" s="324">
        <f t="shared" si="1"/>
        <v>0</v>
      </c>
      <c r="F82" s="357"/>
      <c r="G82" s="358"/>
      <c r="O82" s="61"/>
    </row>
    <row r="83" spans="1:15" x14ac:dyDescent="0.45">
      <c r="A83" s="278">
        <v>4190</v>
      </c>
      <c r="B83" s="311" t="s">
        <v>280</v>
      </c>
      <c r="C83" s="291">
        <f>'3. Income &amp; Expenditure Budget'!F100</f>
        <v>0</v>
      </c>
      <c r="D83" s="324">
        <f t="shared" si="1"/>
        <v>0</v>
      </c>
      <c r="F83" s="357"/>
      <c r="G83" s="358"/>
      <c r="O83" s="61"/>
    </row>
    <row r="84" spans="1:15" x14ac:dyDescent="0.45">
      <c r="A84" s="278">
        <v>4196</v>
      </c>
      <c r="B84" s="311" t="s">
        <v>281</v>
      </c>
      <c r="C84" s="291">
        <f>'3. Income &amp; Expenditure Budget'!F101</f>
        <v>0</v>
      </c>
      <c r="D84" s="324">
        <f t="shared" si="1"/>
        <v>0</v>
      </c>
      <c r="F84" s="357"/>
      <c r="G84" s="358"/>
      <c r="O84" s="61"/>
    </row>
    <row r="85" spans="1:15" x14ac:dyDescent="0.45">
      <c r="A85" s="288">
        <v>4198</v>
      </c>
      <c r="B85" s="285" t="s">
        <v>162</v>
      </c>
      <c r="C85" s="291">
        <f>'3. Income &amp; Expenditure Budget'!F102</f>
        <v>0</v>
      </c>
      <c r="D85" s="324">
        <f t="shared" si="1"/>
        <v>0</v>
      </c>
      <c r="F85" s="357"/>
      <c r="G85" s="358"/>
      <c r="O85" s="61"/>
    </row>
    <row r="86" spans="1:15" ht="14.65" thickBot="1" x14ac:dyDescent="0.5">
      <c r="A86" s="289">
        <v>4199</v>
      </c>
      <c r="B86" s="286" t="s">
        <v>163</v>
      </c>
      <c r="C86" s="291">
        <f>'3. Income &amp; Expenditure Budget'!F103</f>
        <v>0</v>
      </c>
      <c r="D86" s="324">
        <f t="shared" si="1"/>
        <v>0</v>
      </c>
      <c r="F86" s="364">
        <f>SUM(D75:D86)</f>
        <v>20874</v>
      </c>
      <c r="G86" s="358">
        <f>'3. Income &amp; Expenditure Budget'!F104</f>
        <v>20874</v>
      </c>
      <c r="H86" t="b">
        <f>F86=G86</f>
        <v>1</v>
      </c>
      <c r="O86" s="61"/>
    </row>
    <row r="87" spans="1:15" ht="14.65" thickBot="1" x14ac:dyDescent="0.5">
      <c r="A87" s="281">
        <v>4310</v>
      </c>
      <c r="B87" s="92" t="s">
        <v>282</v>
      </c>
      <c r="C87" s="291">
        <f>'3. Income &amp; Expenditure Budget'!F107</f>
        <v>0</v>
      </c>
      <c r="D87" s="324">
        <f t="shared" si="1"/>
        <v>0</v>
      </c>
      <c r="F87" s="357"/>
      <c r="G87" s="358"/>
      <c r="O87" s="61"/>
    </row>
    <row r="88" spans="1:15" x14ac:dyDescent="0.45">
      <c r="A88" s="281">
        <v>4315</v>
      </c>
      <c r="B88" s="92" t="s">
        <v>283</v>
      </c>
      <c r="C88" s="291">
        <f>'3. Income &amp; Expenditure Budget'!F108</f>
        <v>0</v>
      </c>
      <c r="D88" s="324">
        <f t="shared" si="1"/>
        <v>0</v>
      </c>
      <c r="F88" s="357"/>
      <c r="G88" s="358"/>
      <c r="O88" s="61"/>
    </row>
    <row r="89" spans="1:15" x14ac:dyDescent="0.45">
      <c r="A89" s="279">
        <v>4330</v>
      </c>
      <c r="B89" s="92" t="s">
        <v>284</v>
      </c>
      <c r="C89" s="291">
        <f>'3. Income &amp; Expenditure Budget'!F109</f>
        <v>0</v>
      </c>
      <c r="D89" s="324">
        <f t="shared" si="1"/>
        <v>0</v>
      </c>
      <c r="F89" s="357"/>
      <c r="G89" s="358"/>
      <c r="O89" s="61"/>
    </row>
    <row r="90" spans="1:15" x14ac:dyDescent="0.45">
      <c r="A90" s="279">
        <v>4350</v>
      </c>
      <c r="B90" s="92" t="s">
        <v>285</v>
      </c>
      <c r="C90" s="291">
        <f>'3. Income &amp; Expenditure Budget'!F110</f>
        <v>0</v>
      </c>
      <c r="D90" s="324">
        <f t="shared" si="1"/>
        <v>0</v>
      </c>
      <c r="F90" s="357"/>
      <c r="G90" s="358"/>
      <c r="O90" s="61"/>
    </row>
    <row r="91" spans="1:15" x14ac:dyDescent="0.45">
      <c r="A91" s="279">
        <v>4370</v>
      </c>
      <c r="B91" s="92" t="s">
        <v>286</v>
      </c>
      <c r="C91" s="291">
        <f>'3. Income &amp; Expenditure Budget'!F111</f>
        <v>0</v>
      </c>
      <c r="D91" s="324">
        <f t="shared" si="1"/>
        <v>0</v>
      </c>
      <c r="F91" s="357"/>
      <c r="G91" s="358"/>
      <c r="O91" s="61"/>
    </row>
    <row r="92" spans="1:15" x14ac:dyDescent="0.45">
      <c r="A92" s="279">
        <v>4390</v>
      </c>
      <c r="B92" s="92" t="s">
        <v>287</v>
      </c>
      <c r="C92" s="291">
        <f>'3. Income &amp; Expenditure Budget'!F112</f>
        <v>0</v>
      </c>
      <c r="D92" s="324">
        <f t="shared" si="1"/>
        <v>0</v>
      </c>
      <c r="F92" s="357"/>
      <c r="G92" s="358"/>
      <c r="O92" s="61"/>
    </row>
    <row r="93" spans="1:15" x14ac:dyDescent="0.45">
      <c r="A93" s="279">
        <v>4410</v>
      </c>
      <c r="B93" s="92" t="s">
        <v>288</v>
      </c>
      <c r="C93" s="291">
        <f>'3. Income &amp; Expenditure Budget'!F113</f>
        <v>0</v>
      </c>
      <c r="D93" s="324">
        <f t="shared" si="1"/>
        <v>0</v>
      </c>
      <c r="F93" s="357"/>
      <c r="G93" s="358"/>
      <c r="O93" s="61"/>
    </row>
    <row r="94" spans="1:15" x14ac:dyDescent="0.45">
      <c r="A94" s="279">
        <v>4420</v>
      </c>
      <c r="B94" s="92" t="s">
        <v>164</v>
      </c>
      <c r="C94" s="291">
        <f>'3. Income &amp; Expenditure Budget'!F114</f>
        <v>0</v>
      </c>
      <c r="D94" s="324">
        <f t="shared" si="1"/>
        <v>0</v>
      </c>
      <c r="F94" s="357"/>
      <c r="G94" s="358"/>
      <c r="O94" s="61"/>
    </row>
    <row r="95" spans="1:15" x14ac:dyDescent="0.45">
      <c r="A95" s="279">
        <v>4430</v>
      </c>
      <c r="B95" s="92" t="s">
        <v>289</v>
      </c>
      <c r="C95" s="291">
        <f>'3. Income &amp; Expenditure Budget'!F115</f>
        <v>0</v>
      </c>
      <c r="D95" s="324">
        <f t="shared" si="1"/>
        <v>0</v>
      </c>
      <c r="F95" s="357"/>
      <c r="G95" s="358"/>
      <c r="O95" s="61"/>
    </row>
    <row r="96" spans="1:15" x14ac:dyDescent="0.45">
      <c r="A96" s="279">
        <v>4450</v>
      </c>
      <c r="B96" s="92" t="s">
        <v>290</v>
      </c>
      <c r="C96" s="291">
        <f>'3. Income &amp; Expenditure Budget'!F116</f>
        <v>0</v>
      </c>
      <c r="D96" s="324">
        <f t="shared" si="1"/>
        <v>0</v>
      </c>
      <c r="F96" s="357"/>
      <c r="G96" s="358"/>
      <c r="O96" s="61"/>
    </row>
    <row r="97" spans="1:15" x14ac:dyDescent="0.45">
      <c r="A97" s="279">
        <v>4470</v>
      </c>
      <c r="B97" s="92" t="s">
        <v>291</v>
      </c>
      <c r="C97" s="291">
        <f>'3. Income &amp; Expenditure Budget'!F117</f>
        <v>0</v>
      </c>
      <c r="D97" s="324">
        <f t="shared" si="1"/>
        <v>0</v>
      </c>
      <c r="F97" s="357"/>
      <c r="G97" s="358"/>
      <c r="O97" s="61"/>
    </row>
    <row r="98" spans="1:15" x14ac:dyDescent="0.45">
      <c r="A98" s="279">
        <v>4490</v>
      </c>
      <c r="B98" s="92" t="s">
        <v>292</v>
      </c>
      <c r="C98" s="291">
        <f>'3. Income &amp; Expenditure Budget'!F118</f>
        <v>0</v>
      </c>
      <c r="D98" s="324">
        <f t="shared" si="1"/>
        <v>0</v>
      </c>
      <c r="F98" s="357"/>
      <c r="G98" s="358"/>
      <c r="O98" s="61"/>
    </row>
    <row r="99" spans="1:15" x14ac:dyDescent="0.45">
      <c r="A99" s="279">
        <v>4550</v>
      </c>
      <c r="B99" s="92" t="s">
        <v>293</v>
      </c>
      <c r="C99" s="291">
        <f>'3. Income &amp; Expenditure Budget'!F119</f>
        <v>0</v>
      </c>
      <c r="D99" s="324">
        <f t="shared" si="1"/>
        <v>0</v>
      </c>
      <c r="F99" s="357"/>
      <c r="G99" s="358"/>
      <c r="O99" s="61"/>
    </row>
    <row r="100" spans="1:15" x14ac:dyDescent="0.45">
      <c r="A100" s="279">
        <v>4570</v>
      </c>
      <c r="B100" s="92" t="s">
        <v>294</v>
      </c>
      <c r="C100" s="291">
        <f>'3. Income &amp; Expenditure Budget'!F120</f>
        <v>0</v>
      </c>
      <c r="D100" s="324">
        <f t="shared" si="1"/>
        <v>0</v>
      </c>
      <c r="F100" s="357"/>
      <c r="G100" s="358"/>
      <c r="O100" s="61"/>
    </row>
    <row r="101" spans="1:15" x14ac:dyDescent="0.45">
      <c r="A101" s="279">
        <v>4590</v>
      </c>
      <c r="B101" s="92" t="s">
        <v>295</v>
      </c>
      <c r="C101" s="291">
        <f>'3. Income &amp; Expenditure Budget'!F121</f>
        <v>0</v>
      </c>
      <c r="D101" s="324">
        <f t="shared" si="1"/>
        <v>0</v>
      </c>
      <c r="F101" s="357"/>
      <c r="G101" s="358"/>
      <c r="O101" s="61"/>
    </row>
    <row r="102" spans="1:15" x14ac:dyDescent="0.45">
      <c r="A102" s="279">
        <v>4610</v>
      </c>
      <c r="B102" s="92" t="s">
        <v>296</v>
      </c>
      <c r="C102" s="291">
        <f>'3. Income &amp; Expenditure Budget'!F122</f>
        <v>0</v>
      </c>
      <c r="D102" s="324">
        <f t="shared" si="1"/>
        <v>0</v>
      </c>
      <c r="F102" s="357"/>
      <c r="G102" s="358"/>
      <c r="O102" s="61"/>
    </row>
    <row r="103" spans="1:15" x14ac:dyDescent="0.45">
      <c r="A103" s="279">
        <v>4620</v>
      </c>
      <c r="B103" s="92" t="s">
        <v>297</v>
      </c>
      <c r="C103" s="291">
        <f>'3. Income &amp; Expenditure Budget'!F123</f>
        <v>0</v>
      </c>
      <c r="D103" s="324">
        <f t="shared" si="1"/>
        <v>0</v>
      </c>
      <c r="F103" s="357"/>
      <c r="G103" s="358"/>
      <c r="O103" s="61"/>
    </row>
    <row r="104" spans="1:15" x14ac:dyDescent="0.45">
      <c r="A104" s="279">
        <v>4630</v>
      </c>
      <c r="B104" s="92" t="s">
        <v>298</v>
      </c>
      <c r="C104" s="291">
        <f>'3. Income &amp; Expenditure Budget'!F124</f>
        <v>0</v>
      </c>
      <c r="D104" s="324">
        <f t="shared" si="1"/>
        <v>0</v>
      </c>
      <c r="F104" s="357"/>
      <c r="G104" s="358"/>
      <c r="O104" s="61"/>
    </row>
    <row r="105" spans="1:15" x14ac:dyDescent="0.45">
      <c r="A105" s="279">
        <v>4635</v>
      </c>
      <c r="B105" s="92" t="s">
        <v>165</v>
      </c>
      <c r="C105" s="291">
        <f>'3. Income &amp; Expenditure Budget'!F125</f>
        <v>0</v>
      </c>
      <c r="D105" s="324">
        <f t="shared" si="1"/>
        <v>0</v>
      </c>
      <c r="F105" s="357"/>
      <c r="G105" s="358"/>
      <c r="O105" s="61"/>
    </row>
    <row r="106" spans="1:15" ht="14.65" thickBot="1" x14ac:dyDescent="0.5">
      <c r="A106" s="279">
        <v>4640</v>
      </c>
      <c r="B106" s="92" t="s">
        <v>345</v>
      </c>
      <c r="C106" s="291">
        <f>'3. Income &amp; Expenditure Budget'!F126</f>
        <v>0</v>
      </c>
      <c r="D106" s="324">
        <f t="shared" si="1"/>
        <v>0</v>
      </c>
      <c r="F106" s="357"/>
      <c r="G106" s="358"/>
      <c r="O106" s="61"/>
    </row>
    <row r="107" spans="1:15" x14ac:dyDescent="0.45">
      <c r="A107" s="281">
        <v>4641</v>
      </c>
      <c r="B107" s="92" t="s">
        <v>299</v>
      </c>
      <c r="C107" s="291">
        <f>'3. Income &amp; Expenditure Budget'!F127</f>
        <v>0</v>
      </c>
      <c r="D107" s="324">
        <f t="shared" si="1"/>
        <v>0</v>
      </c>
      <c r="F107" s="357"/>
      <c r="G107" s="358"/>
      <c r="O107" s="61"/>
    </row>
    <row r="108" spans="1:15" x14ac:dyDescent="0.45">
      <c r="A108" s="279">
        <v>4650</v>
      </c>
      <c r="B108" s="92" t="s">
        <v>300</v>
      </c>
      <c r="C108" s="291">
        <f>'3. Income &amp; Expenditure Budget'!F128</f>
        <v>0</v>
      </c>
      <c r="D108" s="324">
        <f t="shared" si="1"/>
        <v>0</v>
      </c>
      <c r="F108" s="357"/>
      <c r="G108" s="358"/>
      <c r="O108" s="61"/>
    </row>
    <row r="109" spans="1:15" x14ac:dyDescent="0.45">
      <c r="A109" s="279">
        <v>4670</v>
      </c>
      <c r="B109" s="92" t="s">
        <v>301</v>
      </c>
      <c r="C109" s="291">
        <f>'3. Income &amp; Expenditure Budget'!F129</f>
        <v>0</v>
      </c>
      <c r="D109" s="324">
        <f t="shared" si="1"/>
        <v>0</v>
      </c>
      <c r="F109" s="357"/>
      <c r="G109" s="358"/>
      <c r="O109" s="61"/>
    </row>
    <row r="110" spans="1:15" x14ac:dyDescent="0.45">
      <c r="A110" s="279">
        <v>4671</v>
      </c>
      <c r="B110" s="92" t="s">
        <v>133</v>
      </c>
      <c r="C110" s="291">
        <f>'3. Income &amp; Expenditure Budget'!F130</f>
        <v>0</v>
      </c>
      <c r="D110" s="324">
        <f t="shared" si="1"/>
        <v>0</v>
      </c>
      <c r="F110" s="357"/>
      <c r="G110" s="358"/>
      <c r="O110" s="61"/>
    </row>
    <row r="111" spans="1:15" x14ac:dyDescent="0.45">
      <c r="A111" s="279">
        <v>4690</v>
      </c>
      <c r="B111" s="92" t="s">
        <v>302</v>
      </c>
      <c r="C111" s="291">
        <f>'3. Income &amp; Expenditure Budget'!F131</f>
        <v>0</v>
      </c>
      <c r="D111" s="324">
        <f t="shared" si="1"/>
        <v>0</v>
      </c>
      <c r="F111" s="357"/>
      <c r="G111" s="358"/>
      <c r="O111" s="61"/>
    </row>
    <row r="112" spans="1:15" x14ac:dyDescent="0.45">
      <c r="A112" s="279">
        <v>4710</v>
      </c>
      <c r="B112" s="92" t="s">
        <v>303</v>
      </c>
      <c r="C112" s="291">
        <f>'3. Income &amp; Expenditure Budget'!F132</f>
        <v>0</v>
      </c>
      <c r="D112" s="324">
        <f t="shared" si="1"/>
        <v>0</v>
      </c>
      <c r="F112" s="357"/>
      <c r="G112" s="358"/>
      <c r="O112" s="61"/>
    </row>
    <row r="113" spans="1:15" x14ac:dyDescent="0.45">
      <c r="A113" s="279">
        <v>4720</v>
      </c>
      <c r="B113" s="92" t="s">
        <v>304</v>
      </c>
      <c r="C113" s="291">
        <f>'3. Income &amp; Expenditure Budget'!F133</f>
        <v>0</v>
      </c>
      <c r="D113" s="324">
        <f t="shared" si="1"/>
        <v>0</v>
      </c>
      <c r="F113" s="357"/>
      <c r="G113" s="358"/>
      <c r="O113" s="61"/>
    </row>
    <row r="114" spans="1:15" x14ac:dyDescent="0.45">
      <c r="A114" s="279">
        <v>4730</v>
      </c>
      <c r="B114" s="92" t="s">
        <v>305</v>
      </c>
      <c r="C114" s="291">
        <f>'3. Income &amp; Expenditure Budget'!F134</f>
        <v>13536</v>
      </c>
      <c r="D114" s="324">
        <f t="shared" si="1"/>
        <v>13536</v>
      </c>
      <c r="F114" s="357"/>
      <c r="G114" s="358"/>
      <c r="O114" s="61"/>
    </row>
    <row r="115" spans="1:15" x14ac:dyDescent="0.45">
      <c r="A115" s="279">
        <v>4740</v>
      </c>
      <c r="B115" s="92" t="s">
        <v>306</v>
      </c>
      <c r="C115" s="291">
        <f>'3. Income &amp; Expenditure Budget'!F135</f>
        <v>0</v>
      </c>
      <c r="D115" s="324">
        <f t="shared" si="1"/>
        <v>0</v>
      </c>
      <c r="F115" s="357"/>
      <c r="G115" s="358"/>
      <c r="O115" s="61"/>
    </row>
    <row r="116" spans="1:15" x14ac:dyDescent="0.45">
      <c r="A116" s="279">
        <v>4741</v>
      </c>
      <c r="B116" s="92" t="s">
        <v>166</v>
      </c>
      <c r="C116" s="291">
        <f>'3. Income &amp; Expenditure Budget'!F136</f>
        <v>0</v>
      </c>
      <c r="D116" s="324">
        <f t="shared" si="1"/>
        <v>0</v>
      </c>
      <c r="F116" s="357"/>
      <c r="G116" s="358"/>
      <c r="O116" s="61"/>
    </row>
    <row r="117" spans="1:15" x14ac:dyDescent="0.45">
      <c r="A117" s="279">
        <v>4750</v>
      </c>
      <c r="B117" s="92" t="s">
        <v>307</v>
      </c>
      <c r="C117" s="291">
        <f>'3. Income &amp; Expenditure Budget'!F137</f>
        <v>0</v>
      </c>
      <c r="D117" s="324">
        <f t="shared" si="1"/>
        <v>0</v>
      </c>
      <c r="F117" s="357"/>
      <c r="G117" s="358"/>
      <c r="O117" s="61"/>
    </row>
    <row r="118" spans="1:15" x14ac:dyDescent="0.45">
      <c r="A118" s="279">
        <v>4760</v>
      </c>
      <c r="B118" s="92" t="s">
        <v>308</v>
      </c>
      <c r="C118" s="291">
        <f>'3. Income &amp; Expenditure Budget'!F138</f>
        <v>0</v>
      </c>
      <c r="D118" s="324">
        <f t="shared" si="1"/>
        <v>0</v>
      </c>
      <c r="F118" s="357"/>
      <c r="G118" s="358"/>
      <c r="O118" s="61"/>
    </row>
    <row r="119" spans="1:15" x14ac:dyDescent="0.45">
      <c r="A119" s="279">
        <v>4770</v>
      </c>
      <c r="B119" s="92" t="s">
        <v>309</v>
      </c>
      <c r="C119" s="291">
        <f>'3. Income &amp; Expenditure Budget'!F139</f>
        <v>0</v>
      </c>
      <c r="D119" s="324">
        <f t="shared" si="1"/>
        <v>0</v>
      </c>
      <c r="F119" s="357"/>
      <c r="G119" s="358"/>
      <c r="O119" s="61"/>
    </row>
    <row r="120" spans="1:15" x14ac:dyDescent="0.45">
      <c r="A120" s="279">
        <v>4780</v>
      </c>
      <c r="B120" s="92" t="s">
        <v>310</v>
      </c>
      <c r="C120" s="291">
        <f>'3. Income &amp; Expenditure Budget'!F140</f>
        <v>0</v>
      </c>
      <c r="D120" s="324">
        <f t="shared" si="1"/>
        <v>0</v>
      </c>
      <c r="F120" s="357"/>
      <c r="G120" s="358"/>
      <c r="O120" s="61"/>
    </row>
    <row r="121" spans="1:15" x14ac:dyDescent="0.45">
      <c r="A121" s="279">
        <v>4810</v>
      </c>
      <c r="B121" s="92" t="s">
        <v>311</v>
      </c>
      <c r="C121" s="291">
        <f>'3. Income &amp; Expenditure Budget'!F141</f>
        <v>0</v>
      </c>
      <c r="D121" s="324">
        <f t="shared" si="1"/>
        <v>0</v>
      </c>
      <c r="F121" s="357"/>
      <c r="G121" s="358"/>
      <c r="O121" s="61"/>
    </row>
    <row r="122" spans="1:15" x14ac:dyDescent="0.45">
      <c r="A122" s="279">
        <v>4815</v>
      </c>
      <c r="B122" s="92" t="s">
        <v>312</v>
      </c>
      <c r="C122" s="291">
        <f>'3. Income &amp; Expenditure Budget'!F142</f>
        <v>0</v>
      </c>
      <c r="D122" s="324">
        <f t="shared" si="1"/>
        <v>0</v>
      </c>
      <c r="F122" s="357"/>
      <c r="G122" s="358"/>
      <c r="O122" s="61"/>
    </row>
    <row r="123" spans="1:15" x14ac:dyDescent="0.45">
      <c r="A123" s="279">
        <v>4850</v>
      </c>
      <c r="B123" s="92" t="s">
        <v>313</v>
      </c>
      <c r="C123" s="291">
        <f>'3. Income &amp; Expenditure Budget'!F143</f>
        <v>0</v>
      </c>
      <c r="D123" s="324">
        <f t="shared" si="1"/>
        <v>0</v>
      </c>
      <c r="F123" s="357"/>
      <c r="G123" s="358"/>
      <c r="O123" s="61"/>
    </row>
    <row r="124" spans="1:15" x14ac:dyDescent="0.45">
      <c r="A124" s="106">
        <v>4909</v>
      </c>
      <c r="B124" s="92" t="s">
        <v>188</v>
      </c>
      <c r="C124" s="291">
        <f>'3. Income &amp; Expenditure Budget'!F144</f>
        <v>0</v>
      </c>
      <c r="D124" s="324">
        <f t="shared" si="1"/>
        <v>0</v>
      </c>
      <c r="F124" s="357"/>
      <c r="G124" s="358"/>
      <c r="O124" s="61"/>
    </row>
    <row r="125" spans="1:15" x14ac:dyDescent="0.45">
      <c r="A125" s="280">
        <v>4910</v>
      </c>
      <c r="B125" s="92" t="s">
        <v>314</v>
      </c>
      <c r="C125" s="291">
        <f>'3. Income &amp; Expenditure Budget'!F145</f>
        <v>0</v>
      </c>
      <c r="D125" s="324">
        <f t="shared" si="1"/>
        <v>0</v>
      </c>
      <c r="F125" s="357"/>
      <c r="G125" s="358"/>
      <c r="O125" s="61"/>
    </row>
    <row r="126" spans="1:15" x14ac:dyDescent="0.45">
      <c r="A126" s="280">
        <v>4911</v>
      </c>
      <c r="B126" s="92" t="s">
        <v>315</v>
      </c>
      <c r="C126" s="291">
        <f>'3. Income &amp; Expenditure Budget'!F146</f>
        <v>0</v>
      </c>
      <c r="D126" s="324">
        <f t="shared" si="1"/>
        <v>0</v>
      </c>
      <c r="F126" s="357"/>
      <c r="G126" s="358"/>
      <c r="O126" s="61"/>
    </row>
    <row r="127" spans="1:15" x14ac:dyDescent="0.45">
      <c r="A127" s="280">
        <v>4912</v>
      </c>
      <c r="B127" s="92" t="s">
        <v>316</v>
      </c>
      <c r="C127" s="291">
        <f>'3. Income &amp; Expenditure Budget'!F147</f>
        <v>0</v>
      </c>
      <c r="D127" s="324">
        <f t="shared" si="1"/>
        <v>0</v>
      </c>
      <c r="F127" s="357"/>
      <c r="G127" s="358"/>
      <c r="O127" s="61"/>
    </row>
    <row r="128" spans="1:15" x14ac:dyDescent="0.45">
      <c r="A128" s="280">
        <v>4913</v>
      </c>
      <c r="B128" s="92" t="s">
        <v>134</v>
      </c>
      <c r="C128" s="291">
        <f>'3. Income &amp; Expenditure Budget'!F148</f>
        <v>0</v>
      </c>
      <c r="D128" s="324">
        <f t="shared" si="1"/>
        <v>0</v>
      </c>
      <c r="F128" s="357"/>
      <c r="G128" s="358"/>
      <c r="O128" s="61"/>
    </row>
    <row r="129" spans="1:15" x14ac:dyDescent="0.45">
      <c r="A129" s="280">
        <v>4914</v>
      </c>
      <c r="B129" s="92" t="s">
        <v>317</v>
      </c>
      <c r="C129" s="291">
        <f>'3. Income &amp; Expenditure Budget'!F149</f>
        <v>0</v>
      </c>
      <c r="D129" s="324">
        <f t="shared" si="1"/>
        <v>0</v>
      </c>
      <c r="F129" s="357"/>
      <c r="G129" s="358"/>
      <c r="O129" s="61"/>
    </row>
    <row r="130" spans="1:15" x14ac:dyDescent="0.45">
      <c r="A130" s="280">
        <v>4915</v>
      </c>
      <c r="B130" s="92" t="s">
        <v>167</v>
      </c>
      <c r="C130" s="291">
        <f>'3. Income &amp; Expenditure Budget'!F150</f>
        <v>0</v>
      </c>
      <c r="D130" s="324">
        <f t="shared" si="1"/>
        <v>0</v>
      </c>
      <c r="F130" s="357"/>
      <c r="G130" s="358"/>
      <c r="O130" s="61"/>
    </row>
    <row r="131" spans="1:15" x14ac:dyDescent="0.45">
      <c r="A131" s="280">
        <v>4916</v>
      </c>
      <c r="B131" s="92" t="s">
        <v>318</v>
      </c>
      <c r="C131" s="291">
        <f>'3. Income &amp; Expenditure Budget'!F151</f>
        <v>0</v>
      </c>
      <c r="D131" s="324">
        <f t="shared" si="1"/>
        <v>0</v>
      </c>
      <c r="F131" s="357"/>
      <c r="G131" s="358"/>
      <c r="O131" s="61"/>
    </row>
    <row r="132" spans="1:15" x14ac:dyDescent="0.45">
      <c r="A132" s="280">
        <v>4918</v>
      </c>
      <c r="B132" s="92" t="s">
        <v>319</v>
      </c>
      <c r="C132" s="291">
        <f>'3. Income &amp; Expenditure Budget'!F152</f>
        <v>0</v>
      </c>
      <c r="D132" s="324">
        <f t="shared" si="1"/>
        <v>0</v>
      </c>
      <c r="F132" s="357"/>
      <c r="G132" s="358"/>
      <c r="O132" s="61"/>
    </row>
    <row r="133" spans="1:15" x14ac:dyDescent="0.45">
      <c r="A133" s="310">
        <v>4919</v>
      </c>
      <c r="B133" s="92" t="s">
        <v>189</v>
      </c>
      <c r="C133" s="291">
        <f>'3. Income &amp; Expenditure Budget'!F153</f>
        <v>0</v>
      </c>
      <c r="D133" s="324">
        <f t="shared" si="1"/>
        <v>0</v>
      </c>
      <c r="F133" s="357"/>
      <c r="G133" s="358"/>
      <c r="O133" s="61"/>
    </row>
    <row r="134" spans="1:15" x14ac:dyDescent="0.45">
      <c r="A134" s="280">
        <v>4922</v>
      </c>
      <c r="B134" s="92" t="s">
        <v>320</v>
      </c>
      <c r="C134" s="291">
        <f>'3. Income &amp; Expenditure Budget'!F154</f>
        <v>0</v>
      </c>
      <c r="D134" s="324">
        <f t="shared" si="1"/>
        <v>0</v>
      </c>
      <c r="F134" s="357"/>
      <c r="G134" s="358"/>
      <c r="O134" s="61"/>
    </row>
    <row r="135" spans="1:15" x14ac:dyDescent="0.45">
      <c r="A135" s="280">
        <v>4923</v>
      </c>
      <c r="B135" s="92" t="s">
        <v>321</v>
      </c>
      <c r="C135" s="291">
        <f>'3. Income &amp; Expenditure Budget'!F155</f>
        <v>0</v>
      </c>
      <c r="D135" s="324">
        <f t="shared" si="1"/>
        <v>0</v>
      </c>
      <c r="F135" s="357"/>
      <c r="G135" s="358"/>
      <c r="O135" s="61"/>
    </row>
    <row r="136" spans="1:15" x14ac:dyDescent="0.45">
      <c r="A136" s="280">
        <v>4924</v>
      </c>
      <c r="B136" s="92" t="s">
        <v>322</v>
      </c>
      <c r="C136" s="291">
        <f>'3. Income &amp; Expenditure Budget'!F156</f>
        <v>0</v>
      </c>
      <c r="D136" s="324">
        <f t="shared" si="1"/>
        <v>0</v>
      </c>
      <c r="F136" s="357"/>
      <c r="G136" s="358"/>
      <c r="O136" s="61"/>
    </row>
    <row r="137" spans="1:15" x14ac:dyDescent="0.45">
      <c r="A137" s="280">
        <v>4925</v>
      </c>
      <c r="B137" s="92" t="s">
        <v>323</v>
      </c>
      <c r="C137" s="291">
        <f>'3. Income &amp; Expenditure Budget'!F157</f>
        <v>0</v>
      </c>
      <c r="D137" s="324">
        <f t="shared" si="1"/>
        <v>0</v>
      </c>
      <c r="F137" s="357"/>
      <c r="G137" s="358"/>
      <c r="O137" s="61"/>
    </row>
    <row r="138" spans="1:15" x14ac:dyDescent="0.45">
      <c r="A138" s="280">
        <v>4928</v>
      </c>
      <c r="B138" s="92" t="s">
        <v>173</v>
      </c>
      <c r="C138" s="291">
        <f>'3. Income &amp; Expenditure Budget'!F158</f>
        <v>0</v>
      </c>
      <c r="D138" s="324">
        <f t="shared" si="1"/>
        <v>0</v>
      </c>
      <c r="F138" s="364">
        <f>SUM(D87:D138)</f>
        <v>13536</v>
      </c>
      <c r="G138" s="358">
        <f>'3. Income &amp; Expenditure Budget'!F159</f>
        <v>13536</v>
      </c>
      <c r="H138" t="b">
        <f>F138=G138</f>
        <v>1</v>
      </c>
      <c r="O138" s="61"/>
    </row>
    <row r="139" spans="1:15" x14ac:dyDescent="0.45">
      <c r="A139" s="279">
        <v>5010</v>
      </c>
      <c r="B139" s="92" t="s">
        <v>324</v>
      </c>
      <c r="C139" s="291">
        <f>'3. Income &amp; Expenditure Budget'!F162</f>
        <v>0</v>
      </c>
      <c r="D139" s="324">
        <f t="shared" si="1"/>
        <v>0</v>
      </c>
      <c r="F139" s="357"/>
      <c r="G139" s="358"/>
      <c r="O139" s="61"/>
    </row>
    <row r="140" spans="1:15" x14ac:dyDescent="0.45">
      <c r="A140" s="279">
        <v>5030</v>
      </c>
      <c r="B140" s="92" t="s">
        <v>325</v>
      </c>
      <c r="C140" s="291">
        <f>'3. Income &amp; Expenditure Budget'!F163</f>
        <v>0</v>
      </c>
      <c r="D140" s="324">
        <f t="shared" si="1"/>
        <v>0</v>
      </c>
      <c r="F140" s="357"/>
      <c r="G140" s="358"/>
      <c r="O140" s="61"/>
    </row>
    <row r="141" spans="1:15" x14ac:dyDescent="0.45">
      <c r="A141" s="279">
        <v>5110</v>
      </c>
      <c r="B141" s="92" t="s">
        <v>192</v>
      </c>
      <c r="C141" s="291">
        <f>'3. Income &amp; Expenditure Budget'!F164</f>
        <v>0</v>
      </c>
      <c r="D141" s="324">
        <f t="shared" ref="D141:D186" si="2">C141</f>
        <v>0</v>
      </c>
      <c r="F141" s="357"/>
      <c r="G141" s="358"/>
      <c r="O141" s="61"/>
    </row>
    <row r="142" spans="1:15" x14ac:dyDescent="0.45">
      <c r="A142" s="279">
        <v>5112</v>
      </c>
      <c r="B142" s="92" t="s">
        <v>326</v>
      </c>
      <c r="C142" s="291">
        <f>'3. Income &amp; Expenditure Budget'!F165</f>
        <v>0</v>
      </c>
      <c r="D142" s="324">
        <f t="shared" si="2"/>
        <v>0</v>
      </c>
      <c r="F142" s="357"/>
      <c r="G142" s="358"/>
      <c r="O142" s="61"/>
    </row>
    <row r="143" spans="1:15" x14ac:dyDescent="0.45">
      <c r="A143" s="279">
        <v>5150</v>
      </c>
      <c r="B143" s="92" t="s">
        <v>169</v>
      </c>
      <c r="C143" s="291">
        <f>'3. Income &amp; Expenditure Budget'!F166</f>
        <v>0</v>
      </c>
      <c r="D143" s="324">
        <f t="shared" si="2"/>
        <v>0</v>
      </c>
      <c r="F143" s="357"/>
      <c r="G143" s="358"/>
      <c r="O143" s="61"/>
    </row>
    <row r="144" spans="1:15" x14ac:dyDescent="0.45">
      <c r="A144" s="279">
        <v>5170</v>
      </c>
      <c r="B144" s="92" t="s">
        <v>193</v>
      </c>
      <c r="C144" s="291">
        <f>'3. Income &amp; Expenditure Budget'!F167</f>
        <v>0</v>
      </c>
      <c r="D144" s="324">
        <f t="shared" si="2"/>
        <v>0</v>
      </c>
      <c r="F144" s="357"/>
      <c r="G144" s="358"/>
      <c r="O144" s="61"/>
    </row>
    <row r="145" spans="1:15" x14ac:dyDescent="0.45">
      <c r="A145" s="279">
        <v>5175</v>
      </c>
      <c r="B145" s="92" t="s">
        <v>170</v>
      </c>
      <c r="C145" s="291">
        <f>'3. Income &amp; Expenditure Budget'!F168</f>
        <v>0</v>
      </c>
      <c r="D145" s="324">
        <f t="shared" si="2"/>
        <v>0</v>
      </c>
      <c r="F145" s="357"/>
      <c r="G145" s="358"/>
      <c r="O145" s="61"/>
    </row>
    <row r="146" spans="1:15" x14ac:dyDescent="0.45">
      <c r="A146" s="279">
        <v>5310</v>
      </c>
      <c r="B146" s="92" t="s">
        <v>327</v>
      </c>
      <c r="C146" s="291">
        <f>'3. Income &amp; Expenditure Budget'!F169</f>
        <v>0</v>
      </c>
      <c r="D146" s="324">
        <f t="shared" si="2"/>
        <v>0</v>
      </c>
      <c r="F146" s="357"/>
      <c r="G146" s="358"/>
      <c r="O146" s="61"/>
    </row>
    <row r="147" spans="1:15" x14ac:dyDescent="0.45">
      <c r="A147" s="279">
        <v>5315</v>
      </c>
      <c r="B147" s="92" t="s">
        <v>135</v>
      </c>
      <c r="C147" s="291">
        <f>'3. Income &amp; Expenditure Budget'!F170</f>
        <v>0</v>
      </c>
      <c r="D147" s="324">
        <f t="shared" si="2"/>
        <v>0</v>
      </c>
      <c r="F147" s="357"/>
      <c r="G147" s="358"/>
      <c r="O147" s="61"/>
    </row>
    <row r="148" spans="1:15" x14ac:dyDescent="0.45">
      <c r="A148" s="279">
        <v>5350</v>
      </c>
      <c r="B148" s="92" t="s">
        <v>328</v>
      </c>
      <c r="C148" s="291">
        <f>'3. Income &amp; Expenditure Budget'!F171</f>
        <v>0</v>
      </c>
      <c r="D148" s="324">
        <f t="shared" si="2"/>
        <v>0</v>
      </c>
      <c r="F148" s="357"/>
      <c r="G148" s="358"/>
      <c r="O148" s="61"/>
    </row>
    <row r="149" spans="1:15" x14ac:dyDescent="0.45">
      <c r="A149" s="279">
        <v>5400</v>
      </c>
      <c r="B149" s="92" t="s">
        <v>329</v>
      </c>
      <c r="C149" s="291">
        <f>'3. Income &amp; Expenditure Budget'!F172</f>
        <v>0</v>
      </c>
      <c r="D149" s="324">
        <f t="shared" si="2"/>
        <v>0</v>
      </c>
      <c r="F149" s="357"/>
      <c r="G149" s="358"/>
      <c r="O149" s="61"/>
    </row>
    <row r="150" spans="1:15" x14ac:dyDescent="0.45">
      <c r="A150" s="279">
        <v>5450</v>
      </c>
      <c r="B150" s="92" t="s">
        <v>330</v>
      </c>
      <c r="C150" s="291">
        <f>'3. Income &amp; Expenditure Budget'!F173</f>
        <v>0</v>
      </c>
      <c r="D150" s="324">
        <f t="shared" si="2"/>
        <v>0</v>
      </c>
      <c r="F150" s="357"/>
      <c r="G150" s="358"/>
      <c r="O150" s="61"/>
    </row>
    <row r="151" spans="1:15" x14ac:dyDescent="0.45">
      <c r="A151" s="279">
        <v>5510</v>
      </c>
      <c r="B151" s="92" t="s">
        <v>331</v>
      </c>
      <c r="C151" s="291">
        <f>'3. Income &amp; Expenditure Budget'!F174</f>
        <v>0</v>
      </c>
      <c r="D151" s="324">
        <f t="shared" si="2"/>
        <v>0</v>
      </c>
      <c r="F151" s="357"/>
      <c r="G151" s="358"/>
      <c r="O151" s="61"/>
    </row>
    <row r="152" spans="1:15" x14ac:dyDescent="0.45">
      <c r="A152" s="279">
        <v>5550</v>
      </c>
      <c r="B152" s="92" t="s">
        <v>332</v>
      </c>
      <c r="C152" s="291">
        <f>'3. Income &amp; Expenditure Budget'!F175</f>
        <v>0</v>
      </c>
      <c r="D152" s="324">
        <f t="shared" si="2"/>
        <v>0</v>
      </c>
      <c r="F152" s="357"/>
      <c r="G152" s="358"/>
      <c r="O152" s="61"/>
    </row>
    <row r="153" spans="1:15" x14ac:dyDescent="0.45">
      <c r="A153" s="279">
        <v>5551</v>
      </c>
      <c r="B153" s="92" t="s">
        <v>140</v>
      </c>
      <c r="C153" s="291">
        <f>'3. Income &amp; Expenditure Budget'!F176</f>
        <v>0</v>
      </c>
      <c r="D153" s="324">
        <f t="shared" si="2"/>
        <v>0</v>
      </c>
      <c r="F153" s="357"/>
      <c r="G153" s="358"/>
      <c r="O153" s="61"/>
    </row>
    <row r="154" spans="1:15" x14ac:dyDescent="0.45">
      <c r="A154" s="278">
        <v>5552</v>
      </c>
      <c r="B154" s="92" t="s">
        <v>139</v>
      </c>
      <c r="C154" s="291">
        <f>'3. Income &amp; Expenditure Budget'!F177</f>
        <v>0</v>
      </c>
      <c r="D154" s="324">
        <f t="shared" si="2"/>
        <v>0</v>
      </c>
      <c r="F154" s="357"/>
      <c r="G154" s="358"/>
      <c r="O154" s="61"/>
    </row>
    <row r="155" spans="1:15" x14ac:dyDescent="0.45">
      <c r="A155" s="279">
        <v>5610</v>
      </c>
      <c r="B155" s="311" t="s">
        <v>194</v>
      </c>
      <c r="C155" s="291">
        <f>'3. Income &amp; Expenditure Budget'!F178</f>
        <v>0</v>
      </c>
      <c r="D155" s="324">
        <f t="shared" si="2"/>
        <v>0</v>
      </c>
      <c r="F155" s="357"/>
      <c r="G155" s="358"/>
      <c r="O155" s="61"/>
    </row>
    <row r="156" spans="1:15" x14ac:dyDescent="0.45">
      <c r="A156" s="279">
        <v>5611</v>
      </c>
      <c r="B156" s="311" t="s">
        <v>171</v>
      </c>
      <c r="C156" s="291">
        <f>'3. Income &amp; Expenditure Budget'!F179</f>
        <v>0</v>
      </c>
      <c r="D156" s="324">
        <f t="shared" si="2"/>
        <v>0</v>
      </c>
      <c r="F156" s="357"/>
      <c r="G156" s="358"/>
      <c r="O156" s="61"/>
    </row>
    <row r="157" spans="1:15" x14ac:dyDescent="0.45">
      <c r="A157" s="279">
        <v>5700</v>
      </c>
      <c r="B157" s="311" t="s">
        <v>195</v>
      </c>
      <c r="C157" s="291">
        <f>'3. Income &amp; Expenditure Budget'!F180</f>
        <v>0</v>
      </c>
      <c r="D157" s="324">
        <f t="shared" si="2"/>
        <v>0</v>
      </c>
      <c r="F157" s="357"/>
      <c r="G157" s="358"/>
      <c r="O157" s="61"/>
    </row>
    <row r="158" spans="1:15" x14ac:dyDescent="0.45">
      <c r="A158" s="280">
        <v>5800</v>
      </c>
      <c r="B158" s="92" t="s">
        <v>136</v>
      </c>
      <c r="C158" s="291">
        <f>'3. Income &amp; Expenditure Budget'!F181</f>
        <v>0</v>
      </c>
      <c r="D158" s="324">
        <f t="shared" si="2"/>
        <v>0</v>
      </c>
      <c r="F158" s="364">
        <f>SUM(D139:D158)</f>
        <v>0</v>
      </c>
      <c r="G158" s="358">
        <f>'3. Income &amp; Expenditure Budget'!F182</f>
        <v>0</v>
      </c>
      <c r="H158" t="b">
        <f>F158=G158</f>
        <v>1</v>
      </c>
      <c r="O158" s="61"/>
    </row>
    <row r="159" spans="1:15" x14ac:dyDescent="0.45">
      <c r="A159" s="279">
        <v>6010</v>
      </c>
      <c r="B159" s="92" t="s">
        <v>14</v>
      </c>
      <c r="C159" s="291">
        <f>'3. Income &amp; Expenditure Budget'!F185</f>
        <v>0</v>
      </c>
      <c r="D159" s="324">
        <f t="shared" si="2"/>
        <v>0</v>
      </c>
      <c r="F159" s="357"/>
      <c r="G159" s="358"/>
      <c r="O159" s="61"/>
    </row>
    <row r="160" spans="1:15" x14ac:dyDescent="0.45">
      <c r="A160" s="279">
        <v>6050</v>
      </c>
      <c r="B160" s="311" t="s">
        <v>196</v>
      </c>
      <c r="C160" s="291">
        <f>'3. Income &amp; Expenditure Budget'!F186</f>
        <v>0</v>
      </c>
      <c r="D160" s="324">
        <f t="shared" si="2"/>
        <v>0</v>
      </c>
      <c r="F160" s="357"/>
      <c r="G160" s="358"/>
      <c r="O160" s="61"/>
    </row>
    <row r="161" spans="1:15" x14ac:dyDescent="0.45">
      <c r="A161" s="279">
        <v>6100</v>
      </c>
      <c r="B161" s="311" t="s">
        <v>190</v>
      </c>
      <c r="C161" s="291">
        <f>'3. Income &amp; Expenditure Budget'!F187</f>
        <v>0</v>
      </c>
      <c r="D161" s="324">
        <f t="shared" si="2"/>
        <v>0</v>
      </c>
      <c r="F161" s="357"/>
      <c r="G161" s="358"/>
      <c r="O161" s="61"/>
    </row>
    <row r="162" spans="1:15" x14ac:dyDescent="0.45">
      <c r="A162" s="279">
        <v>6150</v>
      </c>
      <c r="B162" s="311" t="s">
        <v>197</v>
      </c>
      <c r="C162" s="291">
        <f>'3. Income &amp; Expenditure Budget'!F188</f>
        <v>0</v>
      </c>
      <c r="D162" s="324">
        <f t="shared" si="2"/>
        <v>0</v>
      </c>
      <c r="F162" s="357"/>
      <c r="G162" s="358"/>
      <c r="O162" s="61"/>
    </row>
    <row r="163" spans="1:15" x14ac:dyDescent="0.45">
      <c r="A163" s="279">
        <v>6210</v>
      </c>
      <c r="B163" s="311" t="s">
        <v>130</v>
      </c>
      <c r="C163" s="291">
        <f>'3. Income &amp; Expenditure Budget'!F189</f>
        <v>0</v>
      </c>
      <c r="D163" s="324">
        <f t="shared" si="2"/>
        <v>0</v>
      </c>
      <c r="F163" s="357"/>
      <c r="G163" s="358"/>
      <c r="O163" s="61"/>
    </row>
    <row r="164" spans="1:15" x14ac:dyDescent="0.45">
      <c r="A164" s="279">
        <v>6250</v>
      </c>
      <c r="B164" s="311" t="s">
        <v>333</v>
      </c>
      <c r="C164" s="291">
        <f>'3. Income &amp; Expenditure Budget'!F190</f>
        <v>0</v>
      </c>
      <c r="D164" s="324">
        <f t="shared" si="2"/>
        <v>0</v>
      </c>
      <c r="F164" s="357"/>
      <c r="G164" s="358"/>
      <c r="O164" s="61"/>
    </row>
    <row r="165" spans="1:15" x14ac:dyDescent="0.45">
      <c r="A165" s="279">
        <v>6300</v>
      </c>
      <c r="B165" s="311" t="s">
        <v>334</v>
      </c>
      <c r="C165" s="291">
        <f>'3. Income &amp; Expenditure Budget'!F191</f>
        <v>0</v>
      </c>
      <c r="D165" s="324">
        <f t="shared" si="2"/>
        <v>0</v>
      </c>
      <c r="F165" s="357"/>
      <c r="G165" s="358"/>
      <c r="O165" s="61"/>
    </row>
    <row r="166" spans="1:15" x14ac:dyDescent="0.45">
      <c r="A166" s="279">
        <v>6350</v>
      </c>
      <c r="B166" s="311" t="s">
        <v>335</v>
      </c>
      <c r="C166" s="291">
        <f>'3. Income &amp; Expenditure Budget'!F192</f>
        <v>0</v>
      </c>
      <c r="D166" s="324">
        <f t="shared" si="2"/>
        <v>0</v>
      </c>
      <c r="F166" s="357"/>
      <c r="G166" s="358"/>
      <c r="O166" s="61"/>
    </row>
    <row r="167" spans="1:15" x14ac:dyDescent="0.45">
      <c r="A167" s="279">
        <v>6355</v>
      </c>
      <c r="B167" s="311" t="s">
        <v>336</v>
      </c>
      <c r="C167" s="291">
        <f>'3. Income &amp; Expenditure Budget'!F193</f>
        <v>0</v>
      </c>
      <c r="D167" s="324">
        <f t="shared" si="2"/>
        <v>0</v>
      </c>
      <c r="F167" s="357"/>
      <c r="G167" s="358"/>
      <c r="O167" s="61"/>
    </row>
    <row r="168" spans="1:15" x14ac:dyDescent="0.45">
      <c r="A168" s="279">
        <v>6400</v>
      </c>
      <c r="B168" s="311" t="s">
        <v>337</v>
      </c>
      <c r="C168" s="291">
        <f>'3. Income &amp; Expenditure Budget'!F194</f>
        <v>0</v>
      </c>
      <c r="D168" s="324">
        <f t="shared" si="2"/>
        <v>0</v>
      </c>
      <c r="F168" s="357"/>
      <c r="G168" s="358"/>
      <c r="O168" s="61"/>
    </row>
    <row r="169" spans="1:15" x14ac:dyDescent="0.45">
      <c r="A169" s="279">
        <v>6450</v>
      </c>
      <c r="B169" s="311" t="s">
        <v>198</v>
      </c>
      <c r="C169" s="291">
        <f>'3. Income &amp; Expenditure Budget'!F195</f>
        <v>0</v>
      </c>
      <c r="D169" s="324">
        <f t="shared" si="2"/>
        <v>0</v>
      </c>
      <c r="F169" s="357"/>
      <c r="G169" s="358"/>
      <c r="O169" s="61"/>
    </row>
    <row r="170" spans="1:15" x14ac:dyDescent="0.45">
      <c r="A170" s="279">
        <v>6500</v>
      </c>
      <c r="B170" s="311" t="s">
        <v>199</v>
      </c>
      <c r="C170" s="291">
        <f>'3. Income &amp; Expenditure Budget'!F196</f>
        <v>0</v>
      </c>
      <c r="D170" s="324">
        <f t="shared" si="2"/>
        <v>0</v>
      </c>
      <c r="F170" s="357"/>
      <c r="G170" s="358"/>
      <c r="O170" s="61"/>
    </row>
    <row r="171" spans="1:15" x14ac:dyDescent="0.45">
      <c r="A171" s="279">
        <v>6600</v>
      </c>
      <c r="B171" s="311" t="s">
        <v>15</v>
      </c>
      <c r="C171" s="291">
        <f>'3. Income &amp; Expenditure Budget'!F197</f>
        <v>0</v>
      </c>
      <c r="D171" s="324">
        <f t="shared" si="2"/>
        <v>0</v>
      </c>
      <c r="F171" s="357"/>
      <c r="G171" s="358"/>
      <c r="O171" s="61"/>
    </row>
    <row r="172" spans="1:15" x14ac:dyDescent="0.45">
      <c r="A172" s="279">
        <v>6650</v>
      </c>
      <c r="B172" s="311" t="s">
        <v>338</v>
      </c>
      <c r="C172" s="291">
        <f>'3. Income &amp; Expenditure Budget'!F198</f>
        <v>0</v>
      </c>
      <c r="D172" s="324">
        <f t="shared" si="2"/>
        <v>0</v>
      </c>
      <c r="F172" s="357"/>
      <c r="G172" s="358"/>
      <c r="O172" s="61"/>
    </row>
    <row r="173" spans="1:15" x14ac:dyDescent="0.45">
      <c r="A173" s="279">
        <v>6700</v>
      </c>
      <c r="B173" s="311" t="s">
        <v>339</v>
      </c>
      <c r="C173" s="291">
        <f>'3. Income &amp; Expenditure Budget'!F199</f>
        <v>0</v>
      </c>
      <c r="D173" s="324">
        <f t="shared" si="2"/>
        <v>0</v>
      </c>
      <c r="F173" s="357"/>
      <c r="G173" s="358"/>
      <c r="O173" s="61"/>
    </row>
    <row r="174" spans="1:15" x14ac:dyDescent="0.45">
      <c r="A174" s="279">
        <v>6730</v>
      </c>
      <c r="B174" s="311" t="s">
        <v>340</v>
      </c>
      <c r="C174" s="291">
        <f>'3. Income &amp; Expenditure Budget'!F200</f>
        <v>0</v>
      </c>
      <c r="D174" s="324">
        <f t="shared" si="2"/>
        <v>0</v>
      </c>
      <c r="F174" s="357"/>
      <c r="G174" s="358"/>
      <c r="O174" s="61"/>
    </row>
    <row r="175" spans="1:15" x14ac:dyDescent="0.45">
      <c r="A175" s="279">
        <v>6731</v>
      </c>
      <c r="B175" s="311" t="s">
        <v>341</v>
      </c>
      <c r="C175" s="291">
        <f>'3. Income &amp; Expenditure Budget'!F201</f>
        <v>0</v>
      </c>
      <c r="D175" s="324">
        <f t="shared" si="2"/>
        <v>0</v>
      </c>
      <c r="F175" s="357"/>
      <c r="G175" s="358"/>
      <c r="O175" s="61"/>
    </row>
    <row r="176" spans="1:15" x14ac:dyDescent="0.45">
      <c r="A176" s="279">
        <v>6750</v>
      </c>
      <c r="B176" s="311" t="s">
        <v>137</v>
      </c>
      <c r="C176" s="291">
        <f>'3. Income &amp; Expenditure Budget'!F202</f>
        <v>0</v>
      </c>
      <c r="D176" s="324">
        <f t="shared" si="2"/>
        <v>0</v>
      </c>
      <c r="F176" s="357"/>
      <c r="G176" s="358"/>
      <c r="O176" s="61"/>
    </row>
    <row r="177" spans="1:15" x14ac:dyDescent="0.45">
      <c r="A177" s="279">
        <v>6755</v>
      </c>
      <c r="B177" s="311" t="s">
        <v>200</v>
      </c>
      <c r="C177" s="291">
        <f>'3. Income &amp; Expenditure Budget'!F203</f>
        <v>0</v>
      </c>
      <c r="D177" s="324">
        <f t="shared" si="2"/>
        <v>0</v>
      </c>
      <c r="F177" s="357"/>
      <c r="G177" s="358"/>
      <c r="O177" s="61"/>
    </row>
    <row r="178" spans="1:15" x14ac:dyDescent="0.45">
      <c r="A178" s="279">
        <v>6780</v>
      </c>
      <c r="B178" s="311" t="s">
        <v>16</v>
      </c>
      <c r="C178" s="291">
        <f>'3. Income &amp; Expenditure Budget'!F204</f>
        <v>0</v>
      </c>
      <c r="D178" s="324">
        <f t="shared" si="2"/>
        <v>0</v>
      </c>
      <c r="F178" s="357"/>
      <c r="G178" s="358"/>
      <c r="O178" s="61"/>
    </row>
    <row r="179" spans="1:15" x14ac:dyDescent="0.45">
      <c r="A179" s="279">
        <v>6800</v>
      </c>
      <c r="B179" s="311" t="s">
        <v>342</v>
      </c>
      <c r="C179" s="291">
        <f>'3. Income &amp; Expenditure Budget'!F205</f>
        <v>0</v>
      </c>
      <c r="D179" s="324">
        <f t="shared" si="2"/>
        <v>0</v>
      </c>
      <c r="F179" s="357"/>
      <c r="G179" s="358"/>
      <c r="O179" s="61"/>
    </row>
    <row r="180" spans="1:15" x14ac:dyDescent="0.45">
      <c r="A180" s="279">
        <v>6830</v>
      </c>
      <c r="B180" s="311" t="s">
        <v>343</v>
      </c>
      <c r="C180" s="291">
        <f>'3. Income &amp; Expenditure Budget'!F206</f>
        <v>0</v>
      </c>
      <c r="D180" s="324">
        <f t="shared" si="2"/>
        <v>0</v>
      </c>
      <c r="F180" s="357"/>
      <c r="G180" s="358"/>
      <c r="O180" s="61"/>
    </row>
    <row r="181" spans="1:15" x14ac:dyDescent="0.45">
      <c r="A181" s="280">
        <v>6900</v>
      </c>
      <c r="B181" s="311" t="s">
        <v>201</v>
      </c>
      <c r="C181" s="291">
        <f>'3. Income &amp; Expenditure Budget'!F207</f>
        <v>0</v>
      </c>
      <c r="D181" s="324">
        <f t="shared" si="2"/>
        <v>0</v>
      </c>
      <c r="F181" s="364">
        <f>SUM(D159:D181)</f>
        <v>0</v>
      </c>
      <c r="G181" s="358">
        <f>'3. Income &amp; Expenditure Budget'!F208</f>
        <v>0</v>
      </c>
      <c r="H181" t="b">
        <f>F181=G181</f>
        <v>1</v>
      </c>
      <c r="O181" s="61"/>
    </row>
    <row r="182" spans="1:15" x14ac:dyDescent="0.45">
      <c r="A182" s="279">
        <v>7300</v>
      </c>
      <c r="B182" s="92" t="s">
        <v>131</v>
      </c>
      <c r="C182" s="291">
        <f>'3. Income &amp; Expenditure Budget'!F211</f>
        <v>0</v>
      </c>
      <c r="D182" s="324">
        <f t="shared" si="2"/>
        <v>0</v>
      </c>
      <c r="F182" s="357"/>
      <c r="G182" s="358"/>
      <c r="O182" s="61"/>
    </row>
    <row r="183" spans="1:15" x14ac:dyDescent="0.45">
      <c r="A183" s="279">
        <v>7320</v>
      </c>
      <c r="B183" s="311" t="s">
        <v>202</v>
      </c>
      <c r="C183" s="291">
        <f>'3. Income &amp; Expenditure Budget'!F212</f>
        <v>0</v>
      </c>
      <c r="D183" s="324">
        <f t="shared" si="2"/>
        <v>0</v>
      </c>
      <c r="F183" s="357"/>
      <c r="G183" s="358"/>
      <c r="O183" s="61"/>
    </row>
    <row r="184" spans="1:15" x14ac:dyDescent="0.45">
      <c r="A184" s="279">
        <v>7400</v>
      </c>
      <c r="B184" s="311" t="s">
        <v>344</v>
      </c>
      <c r="C184" s="291">
        <f>'3. Income &amp; Expenditure Budget'!F213</f>
        <v>0</v>
      </c>
      <c r="D184" s="324">
        <f t="shared" si="2"/>
        <v>0</v>
      </c>
      <c r="F184" s="357"/>
      <c r="G184" s="358"/>
      <c r="O184" s="61"/>
    </row>
    <row r="185" spans="1:15" x14ac:dyDescent="0.45">
      <c r="A185" s="279">
        <v>7450</v>
      </c>
      <c r="B185" s="311" t="s">
        <v>203</v>
      </c>
      <c r="C185" s="291">
        <f>'3. Income &amp; Expenditure Budget'!F214</f>
        <v>0</v>
      </c>
      <c r="D185" s="324">
        <f t="shared" si="2"/>
        <v>0</v>
      </c>
      <c r="F185" s="357"/>
      <c r="G185" s="358"/>
      <c r="O185" s="61"/>
    </row>
    <row r="186" spans="1:15" ht="14.65" thickBot="1" x14ac:dyDescent="0.5">
      <c r="A186" s="290">
        <v>7800</v>
      </c>
      <c r="B186" s="92" t="s">
        <v>38</v>
      </c>
      <c r="C186" s="291" t="str">
        <f>'3. Income &amp; Expenditure Budget'!F215</f>
        <v>y</v>
      </c>
      <c r="D186" s="324" t="str">
        <f t="shared" si="2"/>
        <v>y</v>
      </c>
      <c r="F186" s="366">
        <f>SUM(D182:D186)</f>
        <v>0</v>
      </c>
      <c r="G186" s="367">
        <f>'3. Income &amp; Expenditure Budget'!F216</f>
        <v>0</v>
      </c>
      <c r="H186" s="66" t="b">
        <f>F186=G186</f>
        <v>1</v>
      </c>
      <c r="I186" s="66"/>
      <c r="J186" s="66"/>
      <c r="K186" s="66"/>
      <c r="L186" s="66"/>
      <c r="M186" s="66"/>
      <c r="N186" s="66"/>
      <c r="O186" s="292"/>
    </row>
  </sheetData>
  <mergeCells count="3">
    <mergeCell ref="A1:D1"/>
    <mergeCell ref="A2:D2"/>
    <mergeCell ref="A3:D3"/>
  </mergeCells>
  <conditionalFormatting sqref="H6">
    <cfRule type="cellIs" dxfId="19" priority="19" operator="equal">
      <formula>FALSE</formula>
    </cfRule>
    <cfRule type="cellIs" dxfId="18" priority="20" operator="equal">
      <formula>FALSE</formula>
    </cfRule>
  </conditionalFormatting>
  <conditionalFormatting sqref="H34">
    <cfRule type="cellIs" dxfId="17" priority="17" operator="equal">
      <formula>FALSE</formula>
    </cfRule>
    <cfRule type="cellIs" dxfId="16" priority="18" operator="equal">
      <formula>FALSE</formula>
    </cfRule>
  </conditionalFormatting>
  <conditionalFormatting sqref="H39">
    <cfRule type="cellIs" dxfId="15" priority="15" operator="equal">
      <formula>FALSE</formula>
    </cfRule>
    <cfRule type="cellIs" dxfId="14" priority="16" operator="equal">
      <formula>FALSE</formula>
    </cfRule>
  </conditionalFormatting>
  <conditionalFormatting sqref="H66">
    <cfRule type="cellIs" dxfId="13" priority="13" operator="equal">
      <formula>FALSE</formula>
    </cfRule>
    <cfRule type="cellIs" dxfId="12" priority="14" operator="equal">
      <formula>FALSE</formula>
    </cfRule>
  </conditionalFormatting>
  <conditionalFormatting sqref="H74">
    <cfRule type="cellIs" dxfId="11" priority="11" operator="equal">
      <formula>FALSE</formula>
    </cfRule>
    <cfRule type="cellIs" dxfId="10" priority="12" operator="equal">
      <formula>FALSE</formula>
    </cfRule>
  </conditionalFormatting>
  <conditionalFormatting sqref="H86">
    <cfRule type="cellIs" dxfId="9" priority="9" operator="equal">
      <formula>FALSE</formula>
    </cfRule>
    <cfRule type="cellIs" dxfId="8" priority="10" operator="equal">
      <formula>FALSE</formula>
    </cfRule>
  </conditionalFormatting>
  <conditionalFormatting sqref="H138">
    <cfRule type="cellIs" dxfId="7" priority="7" operator="equal">
      <formula>FALSE</formula>
    </cfRule>
    <cfRule type="cellIs" dxfId="6" priority="8" operator="equal">
      <formula>FALSE</formula>
    </cfRule>
  </conditionalFormatting>
  <conditionalFormatting sqref="H158">
    <cfRule type="cellIs" dxfId="5" priority="5" operator="equal">
      <formula>FALSE</formula>
    </cfRule>
    <cfRule type="cellIs" dxfId="4" priority="6" operator="equal">
      <formula>FALSE</formula>
    </cfRule>
  </conditionalFormatting>
  <conditionalFormatting sqref="H181">
    <cfRule type="cellIs" dxfId="3" priority="3" operator="equal">
      <formula>FALSE</formula>
    </cfRule>
    <cfRule type="cellIs" dxfId="2" priority="4" operator="equal">
      <formula>FALSE</formula>
    </cfRule>
  </conditionalFormatting>
  <conditionalFormatting sqref="H186">
    <cfRule type="cellIs" dxfId="1" priority="1" operator="equal">
      <formula>FALSE</formula>
    </cfRule>
    <cfRule type="cellIs" dxfId="0" priority="2" operator="equal">
      <formula>FALSE</formula>
    </cfRule>
  </conditionalFormatting>
  <hyperlinks>
    <hyperlink ref="B8" r:id="rId1" xr:uid="{72D06A96-1AB6-439B-AF37-1D6CA23D5AF8}"/>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F0156E006FA094C9D57A13442AF0104" ma:contentTypeVersion="13" ma:contentTypeDescription="Create a new document." ma:contentTypeScope="" ma:versionID="36138294e5f534d3cc431f00e04691bc">
  <xsd:schema xmlns:xsd="http://www.w3.org/2001/XMLSchema" xmlns:xs="http://www.w3.org/2001/XMLSchema" xmlns:p="http://schemas.microsoft.com/office/2006/metadata/properties" xmlns:ns2="61be3005-3fc6-43ef-a9b9-c786d021b133" xmlns:ns3="bb94c851-43f3-45cf-b37a-9816b2d32aea" targetNamespace="http://schemas.microsoft.com/office/2006/metadata/properties" ma:root="true" ma:fieldsID="bbf244e699019a3c11da45541a07432e" ns2:_="" ns3:_="">
    <xsd:import namespace="61be3005-3fc6-43ef-a9b9-c786d021b133"/>
    <xsd:import namespace="bb94c851-43f3-45cf-b37a-9816b2d32aea"/>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ServiceDateTaken" minOccurs="0"/>
                <xsd:element ref="ns2:lcf76f155ced4ddcb4097134ff3c332f" minOccurs="0"/>
                <xsd:element ref="ns3:TaxCatchAll"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be3005-3fc6-43ef-a9b9-c786d021b1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f5dc5485-32b8-4245-8896-27a8d387bd65" ma:termSetId="09814cd3-568e-fe90-9814-8d621ff8fb84" ma:anchorId="fba54fb3-c3e1-fe81-a776-ca4b69148c4d" ma:open="true" ma:isKeyword="false">
      <xsd:complexType>
        <xsd:sequence>
          <xsd:element ref="pc:Terms" minOccurs="0" maxOccurs="1"/>
        </xsd:sequence>
      </xsd:complex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b94c851-43f3-45cf-b37a-9816b2d32ae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8521d758-9cda-4fc7-8d53-ab329a3a613f}" ma:internalName="TaxCatchAll" ma:showField="CatchAllData" ma:web="bb94c851-43f3-45cf-b37a-9816b2d32ae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61be3005-3fc6-43ef-a9b9-c786d021b133">
      <Terms xmlns="http://schemas.microsoft.com/office/infopath/2007/PartnerControls"/>
    </lcf76f155ced4ddcb4097134ff3c332f>
    <TaxCatchAll xmlns="bb94c851-43f3-45cf-b37a-9816b2d32ae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D6D1184-0381-455C-9713-92C46EA56FE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be3005-3fc6-43ef-a9b9-c786d021b133"/>
    <ds:schemaRef ds:uri="bb94c851-43f3-45cf-b37a-9816b2d32ae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3B17E7F-8EAE-41CA-BD16-14399D42664D}">
  <ds:schemaRefs>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http://schemas.microsoft.com/office/2006/metadata/properties"/>
    <ds:schemaRef ds:uri="http://purl.org/dc/elements/1.1/"/>
    <ds:schemaRef ds:uri="922fc6e8-ffa0-4322-a01f-30f3e00c019f"/>
    <ds:schemaRef ds:uri="e92d1a54-40b2-4a62-9320-551ae05f4a35"/>
    <ds:schemaRef ds:uri="http://www.w3.org/XML/1998/namespace"/>
    <ds:schemaRef ds:uri="http://purl.org/dc/dcmitype/"/>
    <ds:schemaRef ds:uri="61be3005-3fc6-43ef-a9b9-c786d021b133"/>
    <ds:schemaRef ds:uri="bb94c851-43f3-45cf-b37a-9816b2d32aea"/>
  </ds:schemaRefs>
</ds:datastoreItem>
</file>

<file path=customXml/itemProps3.xml><?xml version="1.0" encoding="utf-8"?>
<ds:datastoreItem xmlns:ds="http://schemas.openxmlformats.org/officeDocument/2006/customXml" ds:itemID="{5C08877A-B9D5-48BF-A713-960880006A5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Budget Template Steps</vt:lpstr>
      <vt:lpstr>1.Budget Preparation Info</vt:lpstr>
      <vt:lpstr>2.Budget Grant Calculation</vt:lpstr>
      <vt:lpstr>3. Income &amp; Expenditure Budget</vt:lpstr>
      <vt:lpstr>4. Opening Bank  Position</vt:lpstr>
      <vt:lpstr>5. Estimated  Bank Cashflow</vt:lpstr>
      <vt:lpstr>6. Capital Budget</vt:lpstr>
      <vt:lpstr>7. Monthly Cashflow </vt:lpstr>
      <vt:lpstr>8. Sage 50 Import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 Lambert</dc:creator>
  <cp:lastModifiedBy>Helena McKenna</cp:lastModifiedBy>
  <cp:lastPrinted>2023-02-06T10:12:31Z</cp:lastPrinted>
  <dcterms:created xsi:type="dcterms:W3CDTF">2007-11-08T09:50:16Z</dcterms:created>
  <dcterms:modified xsi:type="dcterms:W3CDTF">2023-05-10T13:37:08Z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0x0101000F0156E006FA094C9D57A13442AF0104</vt:lpwstr>
  </property>
  <property fmtid="{D5CDD505-2E9C-101B-9397-08002B2CF9AE}" pid="3" name="WorkbookGuid">
    <vt:lpwstr>8de85256-1b7b-4e8e-b4d6-9a93b4e13b87</vt:lpwstr>
  </property>
</Properties>
</file>